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1739\Desktop\"/>
    </mc:Choice>
  </mc:AlternateContent>
  <bookViews>
    <workbookView xWindow="0" yWindow="0" windowWidth="24000" windowHeight="9765" tabRatio="952"/>
  </bookViews>
  <sheets>
    <sheet name="2563" sheetId="4" r:id="rId1"/>
    <sheet name="ต.ค." sheetId="1" r:id="rId2"/>
    <sheet name="พ.ย." sheetId="2" r:id="rId3"/>
    <sheet name="ธ.ค." sheetId="3" r:id="rId4"/>
    <sheet name="ม.ค." sheetId="5" r:id="rId5"/>
    <sheet name="ก.พ." sheetId="6" r:id="rId6"/>
    <sheet name="มี.ค." sheetId="7" r:id="rId7"/>
    <sheet name="เม.ย." sheetId="9" r:id="rId8"/>
    <sheet name="พ.ค." sheetId="10" r:id="rId9"/>
    <sheet name="มิ.ย." sheetId="11" r:id="rId10"/>
    <sheet name="ก.ค." sheetId="12" r:id="rId11"/>
    <sheet name="ส.ค." sheetId="13" r:id="rId12"/>
    <sheet name="ก.ย." sheetId="14" r:id="rId13"/>
  </sheets>
  <definedNames>
    <definedName name="_xlnm._FilterDatabase" localSheetId="0" hidden="1">'2563'!$I$3:$N$32</definedName>
    <definedName name="_xlnm.Print_Titles" localSheetId="0">'2563'!$2:$3</definedName>
  </definedNames>
  <calcPr calcId="152511"/>
</workbook>
</file>

<file path=xl/calcChain.xml><?xml version="1.0" encoding="utf-8"?>
<calcChain xmlns="http://schemas.openxmlformats.org/spreadsheetml/2006/main">
  <c r="M22" i="4" l="1"/>
  <c r="L22" i="4"/>
  <c r="K22" i="4"/>
  <c r="M4" i="4"/>
  <c r="L4" i="4"/>
  <c r="K4" i="4"/>
  <c r="F4" i="4"/>
  <c r="E4" i="4"/>
  <c r="D4" i="4"/>
  <c r="M5" i="4" l="1"/>
  <c r="L5" i="4"/>
  <c r="K5" i="4"/>
  <c r="M6" i="4"/>
  <c r="L6" i="4"/>
  <c r="K6" i="4"/>
  <c r="F9" i="4"/>
  <c r="E9" i="4"/>
  <c r="D9" i="4"/>
  <c r="M8" i="4" l="1"/>
  <c r="L8" i="4"/>
  <c r="K8" i="4"/>
  <c r="M10" i="4"/>
  <c r="L10" i="4"/>
  <c r="K10" i="4"/>
  <c r="M19" i="4"/>
  <c r="L19" i="4"/>
  <c r="K19" i="4"/>
  <c r="M18" i="4"/>
  <c r="L18" i="4"/>
  <c r="K18" i="4"/>
  <c r="M7" i="4"/>
  <c r="L7" i="4"/>
  <c r="K7" i="4"/>
  <c r="M16" i="4" l="1"/>
  <c r="L16" i="4"/>
  <c r="K16" i="4"/>
  <c r="F5" i="4"/>
  <c r="E5" i="4"/>
  <c r="D5" i="4"/>
  <c r="M11" i="4" l="1"/>
  <c r="L11" i="4"/>
  <c r="K11" i="4"/>
  <c r="F10" i="4"/>
  <c r="E10" i="4"/>
  <c r="D10" i="4"/>
  <c r="M7" i="14" l="1"/>
  <c r="L7" i="14"/>
  <c r="K7" i="14"/>
  <c r="F7" i="14"/>
  <c r="E7" i="14"/>
  <c r="D7" i="14"/>
  <c r="M9" i="13"/>
  <c r="L9" i="13"/>
  <c r="K9" i="13"/>
  <c r="F9" i="13"/>
  <c r="E9" i="13"/>
  <c r="D9" i="13"/>
  <c r="M7" i="12"/>
  <c r="L7" i="12"/>
  <c r="K7" i="12"/>
  <c r="F7" i="12"/>
  <c r="E7" i="12"/>
  <c r="D7" i="12"/>
  <c r="M7" i="11"/>
  <c r="L7" i="11"/>
  <c r="K7" i="11"/>
  <c r="F7" i="11"/>
  <c r="E7" i="11"/>
  <c r="D7" i="11"/>
  <c r="M7" i="10"/>
  <c r="L7" i="10"/>
  <c r="K7" i="10"/>
  <c r="F7" i="10"/>
  <c r="E7" i="10"/>
  <c r="D7" i="10"/>
  <c r="M10" i="9"/>
  <c r="L10" i="9"/>
  <c r="K10" i="9"/>
  <c r="F10" i="9"/>
  <c r="E10" i="9"/>
  <c r="D10" i="9"/>
  <c r="M7" i="7"/>
  <c r="L7" i="7"/>
  <c r="K7" i="7"/>
  <c r="F7" i="7"/>
  <c r="E7" i="7"/>
  <c r="D7" i="7"/>
  <c r="M10" i="6"/>
  <c r="L10" i="6"/>
  <c r="K10" i="6"/>
  <c r="F10" i="6"/>
  <c r="E10" i="6"/>
  <c r="D10" i="6"/>
  <c r="M9" i="5"/>
  <c r="L9" i="5"/>
  <c r="K9" i="5"/>
  <c r="F9" i="5"/>
  <c r="E9" i="5"/>
  <c r="D9" i="5"/>
  <c r="M17" i="3"/>
  <c r="L17" i="3"/>
  <c r="K17" i="3"/>
  <c r="F17" i="3"/>
  <c r="E17" i="3"/>
  <c r="D17" i="3"/>
  <c r="M9" i="2"/>
  <c r="L9" i="2"/>
  <c r="K9" i="2"/>
  <c r="F9" i="2"/>
  <c r="E9" i="2"/>
  <c r="D9" i="2"/>
  <c r="M32" i="4" l="1"/>
  <c r="L32" i="4"/>
  <c r="K32" i="4"/>
  <c r="F32" i="4"/>
  <c r="E32" i="4"/>
  <c r="D32" i="4"/>
  <c r="M11" i="1" l="1"/>
  <c r="L11" i="1"/>
  <c r="K11" i="1"/>
  <c r="F11" i="1"/>
  <c r="E11" i="1"/>
  <c r="D11" i="1"/>
</calcChain>
</file>

<file path=xl/sharedStrings.xml><?xml version="1.0" encoding="utf-8"?>
<sst xmlns="http://schemas.openxmlformats.org/spreadsheetml/2006/main" count="637" uniqueCount="124">
  <si>
    <t>สินค้าผ่านแดนจาก สปป.ลาว ไปประเทศที่สาม</t>
  </si>
  <si>
    <t>สินค้าผ่านแดนจากประเทศต้นทาง ไปสปป.ลาว</t>
  </si>
  <si>
    <t>ที่</t>
  </si>
  <si>
    <t>ประเภท / ชนิดสินค้า</t>
  </si>
  <si>
    <t>หน่วย</t>
  </si>
  <si>
    <t>ปริมาณ</t>
  </si>
  <si>
    <t>น้ำหนัก (กก.)</t>
  </si>
  <si>
    <t>มูลค่า (บาท)</t>
  </si>
  <si>
    <t>ประเทศปลายทาง</t>
  </si>
  <si>
    <t>ประเทศต้นทาง</t>
  </si>
  <si>
    <t>รวม</t>
  </si>
  <si>
    <t>สถิติสินค้าผ่านแดนและถ่ายลำ ประจำเดือน ตุลาคม 2562</t>
  </si>
  <si>
    <t>สถิติสินค้าผ่านแดนและถ่ายลำ ประจำเดือน พฤศจิกายน 2562</t>
  </si>
  <si>
    <t>สถิติสินค้าผ่านแดนและถ่ายลำ ประจำเดือน ธันวาคม 2562</t>
  </si>
  <si>
    <t>สถิติสินค้าผ่านแดนและถ่ายลำ ประจำเดือน มกราคม 2563</t>
  </si>
  <si>
    <t>สถิติสินค้าผ่านแดนและถ่ายลำ ประจำเดือน กุมภาพันธ์ 2563</t>
  </si>
  <si>
    <t>สถิติสินค้าผ่านแดนและถ่ายลำ ประจำเดือน มีนาคม 2563</t>
  </si>
  <si>
    <t>สถิติสินค้าผ่านแดนและถ่ายลำ ประจำเดือน เมษายน 2563</t>
  </si>
  <si>
    <t>สถิติสินค้าผ่านแดนและถ่ายลำ ประจำเดือน พฤษภาคม 2563</t>
  </si>
  <si>
    <t>สถิติสินค้าผ่านแดนและถ่ายลำ ประจำเดือน มิถุนายน 2563</t>
  </si>
  <si>
    <t>สถิติสินค้าผ่านแดนและถ่ายลำ ประจำเดือนสิงหาคม 2563</t>
  </si>
  <si>
    <t>สถิติสินค้าผ่านแดนและถ่ายลำ ประจำเดือนกันยายน 2563</t>
  </si>
  <si>
    <t>เครื่องอุปโภคบริโภค</t>
  </si>
  <si>
    <t>หีบห่อ</t>
  </si>
  <si>
    <t>ฮ่องกง, เอมิเรต</t>
  </si>
  <si>
    <t>ถังเก็บน้ำ</t>
  </si>
  <si>
    <t>ถุงมือยาง</t>
  </si>
  <si>
    <t>จีน</t>
  </si>
  <si>
    <t>อินโดนีเซีย</t>
  </si>
  <si>
    <t>บุหรี่,ไวน์และของแถมอื่นๆ</t>
  </si>
  <si>
    <t>จีน, เอมิเรต</t>
  </si>
  <si>
    <t>พิสตาชิโอทั้งเปลือก</t>
  </si>
  <si>
    <t>อเมริกา</t>
  </si>
  <si>
    <t>เห็ดหูหนูดำแห้ง</t>
  </si>
  <si>
    <t>เครื่องจักร</t>
  </si>
  <si>
    <t>ฮ่องกง</t>
  </si>
  <si>
    <t>ทาวเวอร์เครน</t>
  </si>
  <si>
    <t>โครงสร้างเหล็ก</t>
  </si>
  <si>
    <t>เหล็กข้ออ้อย</t>
  </si>
  <si>
    <t>เมียนมา</t>
  </si>
  <si>
    <t>TO</t>
  </si>
  <si>
    <t>ซ็อกโกแลต</t>
  </si>
  <si>
    <t>ไวน์</t>
  </si>
  <si>
    <t xml:space="preserve">เห็ดหูหนูดำแห้ง </t>
  </si>
  <si>
    <t>อุปกรณ์ทางการแพทย์</t>
  </si>
  <si>
    <t>สิงคโปร์</t>
  </si>
  <si>
    <t>ไต้หวัน</t>
  </si>
  <si>
    <t>มาเลเซีย</t>
  </si>
  <si>
    <t>อุปกรณ์การแพทย์</t>
  </si>
  <si>
    <t>บุหรี่,ไวน์ และของแถมอื่นๆ</t>
  </si>
  <si>
    <t>จีน, เอมิเรต, อเมริกา</t>
  </si>
  <si>
    <t>อินโดนีเซีย, มาเลเซีย</t>
  </si>
  <si>
    <t>เครื่องขุดที่โครงสร้างส่วนบนหมุนได้ 360 องศาพร้อมอุปกรณ์ครบชุด</t>
  </si>
  <si>
    <t>UN</t>
  </si>
  <si>
    <t>เครื่องตักย้ายและส่วนประกอบ</t>
  </si>
  <si>
    <t>บุหรี่</t>
  </si>
  <si>
    <t>เวียดนาม</t>
  </si>
  <si>
    <t>แผ่นเหล็กตาข่าย</t>
  </si>
  <si>
    <t>เม็ดพลาสติก</t>
  </si>
  <si>
    <t>รถบดตีนตะขาบ</t>
  </si>
  <si>
    <t>อุปกรณ์ก่อสร้างทำด้วยเหล็ก</t>
  </si>
  <si>
    <t>PK</t>
  </si>
  <si>
    <t>เคนย่า</t>
  </si>
  <si>
    <t>ขนไก่งวง</t>
  </si>
  <si>
    <t>ชิ้นส่วนโคแช่แข็ง</t>
  </si>
  <si>
    <t>เครื่องผลิตพลาสติก</t>
  </si>
  <si>
    <t>เครื่องสำอาง</t>
  </si>
  <si>
    <t>รถยนต์</t>
  </si>
  <si>
    <t>อมิเรต, ฮ่องกง</t>
  </si>
  <si>
    <t>อินเดีย</t>
  </si>
  <si>
    <t>ท่อเหล็ก</t>
  </si>
  <si>
    <t>น้ำหอม</t>
  </si>
  <si>
    <t xml:space="preserve">อมิเรต </t>
  </si>
  <si>
    <t>เกาหลี</t>
  </si>
  <si>
    <t>ฟิล์มพลาสติก</t>
  </si>
  <si>
    <t>ญี่ปุ่น</t>
  </si>
  <si>
    <t>ชิ้นส่วนกระบือแช่แข็ง</t>
  </si>
  <si>
    <t>คัน</t>
  </si>
  <si>
    <t>สินแร่ดีบุก</t>
  </si>
  <si>
    <t>อาเจนติน่า</t>
  </si>
  <si>
    <t>จีน,เกาหลีใต้,เกาหลีเหนือ</t>
  </si>
  <si>
    <t>ฮ่องกง, เอมิเรต, สิงคโปร์, เกาหลีเหนือ, เกาหลีใต้, จีน</t>
  </si>
  <si>
    <t>บุกแผ่น</t>
  </si>
  <si>
    <t>เนื้อกระบือแช่แข็ง</t>
  </si>
  <si>
    <t>อเมริกา, ญี่ปุ่น</t>
  </si>
  <si>
    <t>รถยนต์ใหม่</t>
  </si>
  <si>
    <t>ก้นกรองบุหรี่</t>
  </si>
  <si>
    <t>งาดำ</t>
  </si>
  <si>
    <t xml:space="preserve">ใบชาแห้ง </t>
  </si>
  <si>
    <t>อินโดนีเซีย, ญี่ปุ่น</t>
  </si>
  <si>
    <t>ญี่ปุ่น, จีน</t>
  </si>
  <si>
    <t>จีน,เกาหลี,ฮ่องกง,เอมิเรต</t>
  </si>
  <si>
    <t>มิเตอร์ไฟฟ้า</t>
  </si>
  <si>
    <t>แผ่นพลาสติก</t>
  </si>
  <si>
    <t xml:space="preserve">อุปกรณ์การแพทย์ </t>
  </si>
  <si>
    <t xml:space="preserve">บุกแผ่น </t>
  </si>
  <si>
    <t>ญี่ปุ่น, อินโดนีเซีย</t>
  </si>
  <si>
    <t>แคนาดา</t>
  </si>
  <si>
    <t xml:space="preserve">เนื้อกระบือแช่แข็ง </t>
  </si>
  <si>
    <t>ฟิล์มพลาสติก, แผ่นพลาสติก</t>
  </si>
  <si>
    <t>ญี่ปุ่น, อเมริกา, จีน, แคนาดา</t>
  </si>
  <si>
    <t>รถตักพร้อมอุปกรณ์ ท่อ,สายยาง,แอร์คอมเพรสเซอร์</t>
  </si>
  <si>
    <t>เคมีภัณท์</t>
  </si>
  <si>
    <t>ที่นอน,หมอน</t>
  </si>
  <si>
    <t>BL</t>
  </si>
  <si>
    <t>กระสอบ</t>
  </si>
  <si>
    <t>จีน, อินโดนีเซีย</t>
  </si>
  <si>
    <t>เหล็กเส้นข้ออ้อย</t>
  </si>
  <si>
    <t>ผ้าพันคอทำจากขนไก่งวง</t>
  </si>
  <si>
    <t>กล่อง</t>
  </si>
  <si>
    <t>ออสเตรเลีย</t>
  </si>
  <si>
    <t>สถิติสินค้าผ่านแดนและถ่ายลำ ประจำเดือน กรกฎาคม 2563</t>
  </si>
  <si>
    <t>เมียนมา, จีน</t>
  </si>
  <si>
    <t>เครนครบชุดสมบูรณ์ (เก่าใช้แล้ว)</t>
  </si>
  <si>
    <t>หัวบุก,บุกแผ่น</t>
  </si>
  <si>
    <t>BG</t>
  </si>
  <si>
    <t>CT</t>
  </si>
  <si>
    <t>รถเทลเลอร์หัวลาก</t>
  </si>
  <si>
    <t>บุหรี่ และที่นอน</t>
  </si>
  <si>
    <t>เวียดนาม, เกาหลี, ออสเตรเลีย</t>
  </si>
  <si>
    <t>เตาเผาขยะ</t>
  </si>
  <si>
    <t>อินโดนีเซีย, เมียนมา</t>
  </si>
  <si>
    <t xml:space="preserve">สถิติสินค้าผ่านแดนและถ่ายลำ ประจำปีงบประมาณ 2563 </t>
  </si>
  <si>
    <t>อินโดนีเซีย, จีน, เมียนมา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</si>
</sst>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98">
    <xf numFmtId="0" fontId="0" fillId="0" borderId="0" xfId="0"/>
    <xf numFmtId="0" fontId="3" fillId="0" borderId="7" xfId="0" applyFont="1" applyFill="1" applyBorder="1" applyAlignment="1">
      <alignment vertical="top"/>
    </xf>
    <xf numFmtId="187" fontId="3" fillId="0" borderId="7" xfId="1" applyNumberFormat="1" applyFont="1" applyFill="1" applyBorder="1" applyAlignment="1">
      <alignment horizontal="center" vertical="top"/>
    </xf>
    <xf numFmtId="43" fontId="3" fillId="0" borderId="7" xfId="1" applyFont="1" applyFill="1" applyBorder="1" applyAlignment="1">
      <alignment horizontal="right" vertical="top"/>
    </xf>
    <xf numFmtId="43" fontId="3" fillId="0" borderId="7" xfId="1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187" fontId="3" fillId="0" borderId="6" xfId="1" applyNumberFormat="1" applyFont="1" applyFill="1" applyBorder="1" applyAlignment="1">
      <alignment horizontal="center" vertical="top"/>
    </xf>
    <xf numFmtId="43" fontId="3" fillId="0" borderId="6" xfId="1" applyFont="1" applyFill="1" applyBorder="1" applyAlignment="1">
      <alignment horizontal="right" vertical="top"/>
    </xf>
    <xf numFmtId="43" fontId="3" fillId="0" borderId="6" xfId="1" applyFont="1" applyFill="1" applyBorder="1"/>
    <xf numFmtId="43" fontId="3" fillId="0" borderId="7" xfId="1" applyFont="1" applyFill="1" applyBorder="1"/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3" fontId="3" fillId="0" borderId="7" xfId="1" applyNumberFormat="1" applyFont="1" applyFill="1" applyBorder="1" applyAlignment="1">
      <alignment horizontal="center" vertical="top"/>
    </xf>
    <xf numFmtId="187" fontId="2" fillId="0" borderId="11" xfId="1" applyNumberFormat="1" applyFont="1" applyFill="1" applyBorder="1" applyAlignment="1">
      <alignment horizontal="center" vertical="top"/>
    </xf>
    <xf numFmtId="43" fontId="2" fillId="0" borderId="11" xfId="1" applyNumberFormat="1" applyFont="1" applyFill="1" applyBorder="1" applyAlignment="1">
      <alignment horizontal="center" vertical="top"/>
    </xf>
    <xf numFmtId="43" fontId="2" fillId="0" borderId="11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3" fontId="3" fillId="0" borderId="6" xfId="1" applyNumberFormat="1" applyFont="1" applyFill="1" applyBorder="1" applyAlignment="1">
      <alignment horizontal="center" vertical="top"/>
    </xf>
    <xf numFmtId="43" fontId="2" fillId="0" borderId="8" xfId="1" applyNumberFormat="1" applyFont="1" applyFill="1" applyBorder="1" applyAlignment="1">
      <alignment horizontal="center" vertical="top"/>
    </xf>
    <xf numFmtId="187" fontId="3" fillId="0" borderId="6" xfId="1" applyNumberFormat="1" applyFont="1" applyFill="1" applyBorder="1"/>
    <xf numFmtId="43" fontId="3" fillId="0" borderId="6" xfId="1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3" fontId="3" fillId="0" borderId="12" xfId="1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187" fontId="3" fillId="0" borderId="12" xfId="1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43" fontId="2" fillId="0" borderId="11" xfId="1" applyFont="1" applyFill="1" applyBorder="1" applyAlignment="1">
      <alignment horizontal="center" vertical="top"/>
    </xf>
    <xf numFmtId="43" fontId="3" fillId="0" borderId="12" xfId="1" applyFont="1" applyFill="1" applyBorder="1" applyAlignment="1">
      <alignment horizontal="right" vertical="top"/>
    </xf>
    <xf numFmtId="0" fontId="3" fillId="0" borderId="7" xfId="0" applyFont="1" applyFill="1" applyBorder="1" applyAlignment="1">
      <alignment vertical="top" wrapText="1"/>
    </xf>
    <xf numFmtId="187" fontId="3" fillId="0" borderId="7" xfId="1" applyNumberFormat="1" applyFont="1" applyFill="1" applyBorder="1" applyAlignment="1">
      <alignment horizontal="center" vertical="center"/>
    </xf>
    <xf numFmtId="43" fontId="3" fillId="0" borderId="7" xfId="1" applyFont="1" applyFill="1" applyBorder="1" applyAlignment="1">
      <alignment vertical="center"/>
    </xf>
    <xf numFmtId="187" fontId="3" fillId="0" borderId="12" xfId="1" applyNumberFormat="1" applyFont="1" applyFill="1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43" fontId="3" fillId="0" borderId="7" xfId="1" applyNumberFormat="1" applyFont="1" applyFill="1" applyBorder="1" applyAlignment="1">
      <alignment horizontal="center" vertical="center"/>
    </xf>
    <xf numFmtId="43" fontId="3" fillId="0" borderId="12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43" fontId="3" fillId="0" borderId="7" xfId="1" applyNumberFormat="1" applyFont="1" applyFill="1" applyBorder="1" applyAlignment="1">
      <alignment vertical="center"/>
    </xf>
    <xf numFmtId="43" fontId="3" fillId="0" borderId="7" xfId="1" applyFont="1" applyFill="1" applyBorder="1" applyAlignment="1">
      <alignment horizontal="left" vertical="top"/>
    </xf>
    <xf numFmtId="43" fontId="3" fillId="0" borderId="12" xfId="1" applyFont="1" applyFill="1" applyBorder="1" applyAlignment="1">
      <alignment vertical="top"/>
    </xf>
    <xf numFmtId="49" fontId="3" fillId="0" borderId="6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3" fontId="3" fillId="0" borderId="7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9" fontId="3" fillId="0" borderId="12" xfId="0" applyNumberFormat="1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187" fontId="3" fillId="0" borderId="12" xfId="1" applyNumberFormat="1" applyFont="1" applyFill="1" applyBorder="1"/>
    <xf numFmtId="43" fontId="3" fillId="0" borderId="12" xfId="1" applyFont="1" applyFill="1" applyBorder="1"/>
    <xf numFmtId="49" fontId="3" fillId="0" borderId="6" xfId="0" applyNumberFormat="1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43" fontId="3" fillId="0" borderId="6" xfId="1" applyFont="1" applyFill="1" applyBorder="1" applyAlignment="1">
      <alignment horizontal="left" vertical="top"/>
    </xf>
    <xf numFmtId="43" fontId="3" fillId="0" borderId="12" xfId="1" applyFont="1" applyFill="1" applyBorder="1" applyAlignment="1">
      <alignment horizontal="left" vertical="top"/>
    </xf>
    <xf numFmtId="187" fontId="3" fillId="0" borderId="6" xfId="1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 wrapText="1"/>
    </xf>
    <xf numFmtId="187" fontId="3" fillId="0" borderId="12" xfId="1" applyNumberFormat="1" applyFont="1" applyFill="1" applyBorder="1" applyAlignment="1">
      <alignment horizontal="left" vertical="top"/>
    </xf>
    <xf numFmtId="187" fontId="3" fillId="0" borderId="7" xfId="1" applyNumberFormat="1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left" vertical="center" wrapText="1"/>
    </xf>
    <xf numFmtId="43" fontId="3" fillId="0" borderId="12" xfId="1" applyFont="1" applyFill="1" applyBorder="1" applyAlignment="1">
      <alignment vertical="center"/>
    </xf>
    <xf numFmtId="187" fontId="3" fillId="0" borderId="12" xfId="1" applyNumberFormat="1" applyFont="1" applyFill="1" applyBorder="1" applyAlignment="1">
      <alignment vertical="top"/>
    </xf>
    <xf numFmtId="187" fontId="3" fillId="0" borderId="7" xfId="1" applyNumberFormat="1" applyFont="1" applyFill="1" applyBorder="1" applyAlignment="1">
      <alignment vertical="top" wrapText="1"/>
    </xf>
    <xf numFmtId="43" fontId="3" fillId="0" borderId="6" xfId="1" applyFont="1" applyFill="1" applyBorder="1" applyAlignment="1">
      <alignment horizontal="center" vertical="top"/>
    </xf>
    <xf numFmtId="43" fontId="3" fillId="0" borderId="7" xfId="1" applyFont="1" applyBorder="1" applyAlignment="1">
      <alignment vertical="top" wrapText="1"/>
    </xf>
    <xf numFmtId="43" fontId="3" fillId="0" borderId="7" xfId="1" applyNumberFormat="1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vertical="top"/>
    </xf>
    <xf numFmtId="187" fontId="3" fillId="0" borderId="6" xfId="1" applyNumberFormat="1" applyFont="1" applyFill="1" applyBorder="1" applyAlignment="1">
      <alignment vertical="top"/>
    </xf>
    <xf numFmtId="43" fontId="3" fillId="0" borderId="7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</cellXfs>
  <cellStyles count="4"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5"/>
  <sheetViews>
    <sheetView tabSelected="1" zoomScale="110" zoomScaleNormal="110" zoomScaleSheetLayoutView="95" workbookViewId="0">
      <selection activeCell="C11" sqref="C11"/>
    </sheetView>
  </sheetViews>
  <sheetFormatPr defaultRowHeight="21.75" customHeight="1" x14ac:dyDescent="0.2"/>
  <cols>
    <col min="1" max="1" width="3.625" style="33" customWidth="1"/>
    <col min="2" max="2" width="15.25" style="32" customWidth="1"/>
    <col min="3" max="3" width="7.75" style="33" customWidth="1"/>
    <col min="4" max="4" width="9.75" style="32" customWidth="1"/>
    <col min="5" max="5" width="12" style="32" customWidth="1"/>
    <col min="6" max="6" width="14.625" style="32" customWidth="1"/>
    <col min="7" max="7" width="13.75" style="33" bestFit="1" customWidth="1"/>
    <col min="8" max="8" width="3.625" style="33" customWidth="1"/>
    <col min="9" max="9" width="24.875" style="32" bestFit="1" customWidth="1"/>
    <col min="10" max="10" width="6.5" style="33" bestFit="1" customWidth="1"/>
    <col min="11" max="11" width="11.375" style="32" customWidth="1"/>
    <col min="12" max="12" width="13.5" style="32" bestFit="1" customWidth="1"/>
    <col min="13" max="13" width="15.5" style="32" customWidth="1"/>
    <col min="14" max="14" width="13.375" style="33" customWidth="1"/>
    <col min="15" max="257" width="9" style="32"/>
    <col min="258" max="258" width="2.875" style="32" customWidth="1"/>
    <col min="259" max="259" width="21.625" style="32" customWidth="1"/>
    <col min="260" max="260" width="9" style="32"/>
    <col min="261" max="261" width="8.5" style="32" customWidth="1"/>
    <col min="262" max="262" width="10.875" style="32" bestFit="1" customWidth="1"/>
    <col min="263" max="263" width="12.875" style="32" customWidth="1"/>
    <col min="264" max="264" width="3.25" style="32" customWidth="1"/>
    <col min="265" max="265" width="21.625" style="32" customWidth="1"/>
    <col min="266" max="266" width="9" style="32"/>
    <col min="267" max="267" width="8.875" style="32" bestFit="1" customWidth="1"/>
    <col min="268" max="268" width="10.75" style="32" customWidth="1"/>
    <col min="269" max="269" width="12.75" style="32" bestFit="1" customWidth="1"/>
    <col min="270" max="513" width="9" style="32"/>
    <col min="514" max="514" width="2.875" style="32" customWidth="1"/>
    <col min="515" max="515" width="21.625" style="32" customWidth="1"/>
    <col min="516" max="516" width="9" style="32"/>
    <col min="517" max="517" width="8.5" style="32" customWidth="1"/>
    <col min="518" max="518" width="10.875" style="32" bestFit="1" customWidth="1"/>
    <col min="519" max="519" width="12.875" style="32" customWidth="1"/>
    <col min="520" max="520" width="3.25" style="32" customWidth="1"/>
    <col min="521" max="521" width="21.625" style="32" customWidth="1"/>
    <col min="522" max="522" width="9" style="32"/>
    <col min="523" max="523" width="8.875" style="32" bestFit="1" customWidth="1"/>
    <col min="524" max="524" width="10.75" style="32" customWidth="1"/>
    <col min="525" max="525" width="12.75" style="32" bestFit="1" customWidth="1"/>
    <col min="526" max="769" width="9" style="32"/>
    <col min="770" max="770" width="2.875" style="32" customWidth="1"/>
    <col min="771" max="771" width="21.625" style="32" customWidth="1"/>
    <col min="772" max="772" width="9" style="32"/>
    <col min="773" max="773" width="8.5" style="32" customWidth="1"/>
    <col min="774" max="774" width="10.875" style="32" bestFit="1" customWidth="1"/>
    <col min="775" max="775" width="12.875" style="32" customWidth="1"/>
    <col min="776" max="776" width="3.25" style="32" customWidth="1"/>
    <col min="777" max="777" width="21.625" style="32" customWidth="1"/>
    <col min="778" max="778" width="9" style="32"/>
    <col min="779" max="779" width="8.875" style="32" bestFit="1" customWidth="1"/>
    <col min="780" max="780" width="10.75" style="32" customWidth="1"/>
    <col min="781" max="781" width="12.75" style="32" bestFit="1" customWidth="1"/>
    <col min="782" max="1025" width="9" style="32"/>
    <col min="1026" max="1026" width="2.875" style="32" customWidth="1"/>
    <col min="1027" max="1027" width="21.625" style="32" customWidth="1"/>
    <col min="1028" max="1028" width="9" style="32"/>
    <col min="1029" max="1029" width="8.5" style="32" customWidth="1"/>
    <col min="1030" max="1030" width="10.875" style="32" bestFit="1" customWidth="1"/>
    <col min="1031" max="1031" width="12.875" style="32" customWidth="1"/>
    <col min="1032" max="1032" width="3.25" style="32" customWidth="1"/>
    <col min="1033" max="1033" width="21.625" style="32" customWidth="1"/>
    <col min="1034" max="1034" width="9" style="32"/>
    <col min="1035" max="1035" width="8.875" style="32" bestFit="1" customWidth="1"/>
    <col min="1036" max="1036" width="10.75" style="32" customWidth="1"/>
    <col min="1037" max="1037" width="12.75" style="32" bestFit="1" customWidth="1"/>
    <col min="1038" max="1281" width="9" style="32"/>
    <col min="1282" max="1282" width="2.875" style="32" customWidth="1"/>
    <col min="1283" max="1283" width="21.625" style="32" customWidth="1"/>
    <col min="1284" max="1284" width="9" style="32"/>
    <col min="1285" max="1285" width="8.5" style="32" customWidth="1"/>
    <col min="1286" max="1286" width="10.875" style="32" bestFit="1" customWidth="1"/>
    <col min="1287" max="1287" width="12.875" style="32" customWidth="1"/>
    <col min="1288" max="1288" width="3.25" style="32" customWidth="1"/>
    <col min="1289" max="1289" width="21.625" style="32" customWidth="1"/>
    <col min="1290" max="1290" width="9" style="32"/>
    <col min="1291" max="1291" width="8.875" style="32" bestFit="1" customWidth="1"/>
    <col min="1292" max="1292" width="10.75" style="32" customWidth="1"/>
    <col min="1293" max="1293" width="12.75" style="32" bestFit="1" customWidth="1"/>
    <col min="1294" max="1537" width="9" style="32"/>
    <col min="1538" max="1538" width="2.875" style="32" customWidth="1"/>
    <col min="1539" max="1539" width="21.625" style="32" customWidth="1"/>
    <col min="1540" max="1540" width="9" style="32"/>
    <col min="1541" max="1541" width="8.5" style="32" customWidth="1"/>
    <col min="1542" max="1542" width="10.875" style="32" bestFit="1" customWidth="1"/>
    <col min="1543" max="1543" width="12.875" style="32" customWidth="1"/>
    <col min="1544" max="1544" width="3.25" style="32" customWidth="1"/>
    <col min="1545" max="1545" width="21.625" style="32" customWidth="1"/>
    <col min="1546" max="1546" width="9" style="32"/>
    <col min="1547" max="1547" width="8.875" style="32" bestFit="1" customWidth="1"/>
    <col min="1548" max="1548" width="10.75" style="32" customWidth="1"/>
    <col min="1549" max="1549" width="12.75" style="32" bestFit="1" customWidth="1"/>
    <col min="1550" max="1793" width="9" style="32"/>
    <col min="1794" max="1794" width="2.875" style="32" customWidth="1"/>
    <col min="1795" max="1795" width="21.625" style="32" customWidth="1"/>
    <col min="1796" max="1796" width="9" style="32"/>
    <col min="1797" max="1797" width="8.5" style="32" customWidth="1"/>
    <col min="1798" max="1798" width="10.875" style="32" bestFit="1" customWidth="1"/>
    <col min="1799" max="1799" width="12.875" style="32" customWidth="1"/>
    <col min="1800" max="1800" width="3.25" style="32" customWidth="1"/>
    <col min="1801" max="1801" width="21.625" style="32" customWidth="1"/>
    <col min="1802" max="1802" width="9" style="32"/>
    <col min="1803" max="1803" width="8.875" style="32" bestFit="1" customWidth="1"/>
    <col min="1804" max="1804" width="10.75" style="32" customWidth="1"/>
    <col min="1805" max="1805" width="12.75" style="32" bestFit="1" customWidth="1"/>
    <col min="1806" max="2049" width="9" style="32"/>
    <col min="2050" max="2050" width="2.875" style="32" customWidth="1"/>
    <col min="2051" max="2051" width="21.625" style="32" customWidth="1"/>
    <col min="2052" max="2052" width="9" style="32"/>
    <col min="2053" max="2053" width="8.5" style="32" customWidth="1"/>
    <col min="2054" max="2054" width="10.875" style="32" bestFit="1" customWidth="1"/>
    <col min="2055" max="2055" width="12.875" style="32" customWidth="1"/>
    <col min="2056" max="2056" width="3.25" style="32" customWidth="1"/>
    <col min="2057" max="2057" width="21.625" style="32" customWidth="1"/>
    <col min="2058" max="2058" width="9" style="32"/>
    <col min="2059" max="2059" width="8.875" style="32" bestFit="1" customWidth="1"/>
    <col min="2060" max="2060" width="10.75" style="32" customWidth="1"/>
    <col min="2061" max="2061" width="12.75" style="32" bestFit="1" customWidth="1"/>
    <col min="2062" max="2305" width="9" style="32"/>
    <col min="2306" max="2306" width="2.875" style="32" customWidth="1"/>
    <col min="2307" max="2307" width="21.625" style="32" customWidth="1"/>
    <col min="2308" max="2308" width="9" style="32"/>
    <col min="2309" max="2309" width="8.5" style="32" customWidth="1"/>
    <col min="2310" max="2310" width="10.875" style="32" bestFit="1" customWidth="1"/>
    <col min="2311" max="2311" width="12.875" style="32" customWidth="1"/>
    <col min="2312" max="2312" width="3.25" style="32" customWidth="1"/>
    <col min="2313" max="2313" width="21.625" style="32" customWidth="1"/>
    <col min="2314" max="2314" width="9" style="32"/>
    <col min="2315" max="2315" width="8.875" style="32" bestFit="1" customWidth="1"/>
    <col min="2316" max="2316" width="10.75" style="32" customWidth="1"/>
    <col min="2317" max="2317" width="12.75" style="32" bestFit="1" customWidth="1"/>
    <col min="2318" max="2561" width="9" style="32"/>
    <col min="2562" max="2562" width="2.875" style="32" customWidth="1"/>
    <col min="2563" max="2563" width="21.625" style="32" customWidth="1"/>
    <col min="2564" max="2564" width="9" style="32"/>
    <col min="2565" max="2565" width="8.5" style="32" customWidth="1"/>
    <col min="2566" max="2566" width="10.875" style="32" bestFit="1" customWidth="1"/>
    <col min="2567" max="2567" width="12.875" style="32" customWidth="1"/>
    <col min="2568" max="2568" width="3.25" style="32" customWidth="1"/>
    <col min="2569" max="2569" width="21.625" style="32" customWidth="1"/>
    <col min="2570" max="2570" width="9" style="32"/>
    <col min="2571" max="2571" width="8.875" style="32" bestFit="1" customWidth="1"/>
    <col min="2572" max="2572" width="10.75" style="32" customWidth="1"/>
    <col min="2573" max="2573" width="12.75" style="32" bestFit="1" customWidth="1"/>
    <col min="2574" max="2817" width="9" style="32"/>
    <col min="2818" max="2818" width="2.875" style="32" customWidth="1"/>
    <col min="2819" max="2819" width="21.625" style="32" customWidth="1"/>
    <col min="2820" max="2820" width="9" style="32"/>
    <col min="2821" max="2821" width="8.5" style="32" customWidth="1"/>
    <col min="2822" max="2822" width="10.875" style="32" bestFit="1" customWidth="1"/>
    <col min="2823" max="2823" width="12.875" style="32" customWidth="1"/>
    <col min="2824" max="2824" width="3.25" style="32" customWidth="1"/>
    <col min="2825" max="2825" width="21.625" style="32" customWidth="1"/>
    <col min="2826" max="2826" width="9" style="32"/>
    <col min="2827" max="2827" width="8.875" style="32" bestFit="1" customWidth="1"/>
    <col min="2828" max="2828" width="10.75" style="32" customWidth="1"/>
    <col min="2829" max="2829" width="12.75" style="32" bestFit="1" customWidth="1"/>
    <col min="2830" max="3073" width="9" style="32"/>
    <col min="3074" max="3074" width="2.875" style="32" customWidth="1"/>
    <col min="3075" max="3075" width="21.625" style="32" customWidth="1"/>
    <col min="3076" max="3076" width="9" style="32"/>
    <col min="3077" max="3077" width="8.5" style="32" customWidth="1"/>
    <col min="3078" max="3078" width="10.875" style="32" bestFit="1" customWidth="1"/>
    <col min="3079" max="3079" width="12.875" style="32" customWidth="1"/>
    <col min="3080" max="3080" width="3.25" style="32" customWidth="1"/>
    <col min="3081" max="3081" width="21.625" style="32" customWidth="1"/>
    <col min="3082" max="3082" width="9" style="32"/>
    <col min="3083" max="3083" width="8.875" style="32" bestFit="1" customWidth="1"/>
    <col min="3084" max="3084" width="10.75" style="32" customWidth="1"/>
    <col min="3085" max="3085" width="12.75" style="32" bestFit="1" customWidth="1"/>
    <col min="3086" max="3329" width="9" style="32"/>
    <col min="3330" max="3330" width="2.875" style="32" customWidth="1"/>
    <col min="3331" max="3331" width="21.625" style="32" customWidth="1"/>
    <col min="3332" max="3332" width="9" style="32"/>
    <col min="3333" max="3333" width="8.5" style="32" customWidth="1"/>
    <col min="3334" max="3334" width="10.875" style="32" bestFit="1" customWidth="1"/>
    <col min="3335" max="3335" width="12.875" style="32" customWidth="1"/>
    <col min="3336" max="3336" width="3.25" style="32" customWidth="1"/>
    <col min="3337" max="3337" width="21.625" style="32" customWidth="1"/>
    <col min="3338" max="3338" width="9" style="32"/>
    <col min="3339" max="3339" width="8.875" style="32" bestFit="1" customWidth="1"/>
    <col min="3340" max="3340" width="10.75" style="32" customWidth="1"/>
    <col min="3341" max="3341" width="12.75" style="32" bestFit="1" customWidth="1"/>
    <col min="3342" max="3585" width="9" style="32"/>
    <col min="3586" max="3586" width="2.875" style="32" customWidth="1"/>
    <col min="3587" max="3587" width="21.625" style="32" customWidth="1"/>
    <col min="3588" max="3588" width="9" style="32"/>
    <col min="3589" max="3589" width="8.5" style="32" customWidth="1"/>
    <col min="3590" max="3590" width="10.875" style="32" bestFit="1" customWidth="1"/>
    <col min="3591" max="3591" width="12.875" style="32" customWidth="1"/>
    <col min="3592" max="3592" width="3.25" style="32" customWidth="1"/>
    <col min="3593" max="3593" width="21.625" style="32" customWidth="1"/>
    <col min="3594" max="3594" width="9" style="32"/>
    <col min="3595" max="3595" width="8.875" style="32" bestFit="1" customWidth="1"/>
    <col min="3596" max="3596" width="10.75" style="32" customWidth="1"/>
    <col min="3597" max="3597" width="12.75" style="32" bestFit="1" customWidth="1"/>
    <col min="3598" max="3841" width="9" style="32"/>
    <col min="3842" max="3842" width="2.875" style="32" customWidth="1"/>
    <col min="3843" max="3843" width="21.625" style="32" customWidth="1"/>
    <col min="3844" max="3844" width="9" style="32"/>
    <col min="3845" max="3845" width="8.5" style="32" customWidth="1"/>
    <col min="3846" max="3846" width="10.875" style="32" bestFit="1" customWidth="1"/>
    <col min="3847" max="3847" width="12.875" style="32" customWidth="1"/>
    <col min="3848" max="3848" width="3.25" style="32" customWidth="1"/>
    <col min="3849" max="3849" width="21.625" style="32" customWidth="1"/>
    <col min="3850" max="3850" width="9" style="32"/>
    <col min="3851" max="3851" width="8.875" style="32" bestFit="1" customWidth="1"/>
    <col min="3852" max="3852" width="10.75" style="32" customWidth="1"/>
    <col min="3853" max="3853" width="12.75" style="32" bestFit="1" customWidth="1"/>
    <col min="3854" max="4097" width="9" style="32"/>
    <col min="4098" max="4098" width="2.875" style="32" customWidth="1"/>
    <col min="4099" max="4099" width="21.625" style="32" customWidth="1"/>
    <col min="4100" max="4100" width="9" style="32"/>
    <col min="4101" max="4101" width="8.5" style="32" customWidth="1"/>
    <col min="4102" max="4102" width="10.875" style="32" bestFit="1" customWidth="1"/>
    <col min="4103" max="4103" width="12.875" style="32" customWidth="1"/>
    <col min="4104" max="4104" width="3.25" style="32" customWidth="1"/>
    <col min="4105" max="4105" width="21.625" style="32" customWidth="1"/>
    <col min="4106" max="4106" width="9" style="32"/>
    <col min="4107" max="4107" width="8.875" style="32" bestFit="1" customWidth="1"/>
    <col min="4108" max="4108" width="10.75" style="32" customWidth="1"/>
    <col min="4109" max="4109" width="12.75" style="32" bestFit="1" customWidth="1"/>
    <col min="4110" max="4353" width="9" style="32"/>
    <col min="4354" max="4354" width="2.875" style="32" customWidth="1"/>
    <col min="4355" max="4355" width="21.625" style="32" customWidth="1"/>
    <col min="4356" max="4356" width="9" style="32"/>
    <col min="4357" max="4357" width="8.5" style="32" customWidth="1"/>
    <col min="4358" max="4358" width="10.875" style="32" bestFit="1" customWidth="1"/>
    <col min="4359" max="4359" width="12.875" style="32" customWidth="1"/>
    <col min="4360" max="4360" width="3.25" style="32" customWidth="1"/>
    <col min="4361" max="4361" width="21.625" style="32" customWidth="1"/>
    <col min="4362" max="4362" width="9" style="32"/>
    <col min="4363" max="4363" width="8.875" style="32" bestFit="1" customWidth="1"/>
    <col min="4364" max="4364" width="10.75" style="32" customWidth="1"/>
    <col min="4365" max="4365" width="12.75" style="32" bestFit="1" customWidth="1"/>
    <col min="4366" max="4609" width="9" style="32"/>
    <col min="4610" max="4610" width="2.875" style="32" customWidth="1"/>
    <col min="4611" max="4611" width="21.625" style="32" customWidth="1"/>
    <col min="4612" max="4612" width="9" style="32"/>
    <col min="4613" max="4613" width="8.5" style="32" customWidth="1"/>
    <col min="4614" max="4614" width="10.875" style="32" bestFit="1" customWidth="1"/>
    <col min="4615" max="4615" width="12.875" style="32" customWidth="1"/>
    <col min="4616" max="4616" width="3.25" style="32" customWidth="1"/>
    <col min="4617" max="4617" width="21.625" style="32" customWidth="1"/>
    <col min="4618" max="4618" width="9" style="32"/>
    <col min="4619" max="4619" width="8.875" style="32" bestFit="1" customWidth="1"/>
    <col min="4620" max="4620" width="10.75" style="32" customWidth="1"/>
    <col min="4621" max="4621" width="12.75" style="32" bestFit="1" customWidth="1"/>
    <col min="4622" max="4865" width="9" style="32"/>
    <col min="4866" max="4866" width="2.875" style="32" customWidth="1"/>
    <col min="4867" max="4867" width="21.625" style="32" customWidth="1"/>
    <col min="4868" max="4868" width="9" style="32"/>
    <col min="4869" max="4869" width="8.5" style="32" customWidth="1"/>
    <col min="4870" max="4870" width="10.875" style="32" bestFit="1" customWidth="1"/>
    <col min="4871" max="4871" width="12.875" style="32" customWidth="1"/>
    <col min="4872" max="4872" width="3.25" style="32" customWidth="1"/>
    <col min="4873" max="4873" width="21.625" style="32" customWidth="1"/>
    <col min="4874" max="4874" width="9" style="32"/>
    <col min="4875" max="4875" width="8.875" style="32" bestFit="1" customWidth="1"/>
    <col min="4876" max="4876" width="10.75" style="32" customWidth="1"/>
    <col min="4877" max="4877" width="12.75" style="32" bestFit="1" customWidth="1"/>
    <col min="4878" max="5121" width="9" style="32"/>
    <col min="5122" max="5122" width="2.875" style="32" customWidth="1"/>
    <col min="5123" max="5123" width="21.625" style="32" customWidth="1"/>
    <col min="5124" max="5124" width="9" style="32"/>
    <col min="5125" max="5125" width="8.5" style="32" customWidth="1"/>
    <col min="5126" max="5126" width="10.875" style="32" bestFit="1" customWidth="1"/>
    <col min="5127" max="5127" width="12.875" style="32" customWidth="1"/>
    <col min="5128" max="5128" width="3.25" style="32" customWidth="1"/>
    <col min="5129" max="5129" width="21.625" style="32" customWidth="1"/>
    <col min="5130" max="5130" width="9" style="32"/>
    <col min="5131" max="5131" width="8.875" style="32" bestFit="1" customWidth="1"/>
    <col min="5132" max="5132" width="10.75" style="32" customWidth="1"/>
    <col min="5133" max="5133" width="12.75" style="32" bestFit="1" customWidth="1"/>
    <col min="5134" max="5377" width="9" style="32"/>
    <col min="5378" max="5378" width="2.875" style="32" customWidth="1"/>
    <col min="5379" max="5379" width="21.625" style="32" customWidth="1"/>
    <col min="5380" max="5380" width="9" style="32"/>
    <col min="5381" max="5381" width="8.5" style="32" customWidth="1"/>
    <col min="5382" max="5382" width="10.875" style="32" bestFit="1" customWidth="1"/>
    <col min="5383" max="5383" width="12.875" style="32" customWidth="1"/>
    <col min="5384" max="5384" width="3.25" style="32" customWidth="1"/>
    <col min="5385" max="5385" width="21.625" style="32" customWidth="1"/>
    <col min="5386" max="5386" width="9" style="32"/>
    <col min="5387" max="5387" width="8.875" style="32" bestFit="1" customWidth="1"/>
    <col min="5388" max="5388" width="10.75" style="32" customWidth="1"/>
    <col min="5389" max="5389" width="12.75" style="32" bestFit="1" customWidth="1"/>
    <col min="5390" max="5633" width="9" style="32"/>
    <col min="5634" max="5634" width="2.875" style="32" customWidth="1"/>
    <col min="5635" max="5635" width="21.625" style="32" customWidth="1"/>
    <col min="5636" max="5636" width="9" style="32"/>
    <col min="5637" max="5637" width="8.5" style="32" customWidth="1"/>
    <col min="5638" max="5638" width="10.875" style="32" bestFit="1" customWidth="1"/>
    <col min="5639" max="5639" width="12.875" style="32" customWidth="1"/>
    <col min="5640" max="5640" width="3.25" style="32" customWidth="1"/>
    <col min="5641" max="5641" width="21.625" style="32" customWidth="1"/>
    <col min="5642" max="5642" width="9" style="32"/>
    <col min="5643" max="5643" width="8.875" style="32" bestFit="1" customWidth="1"/>
    <col min="5644" max="5644" width="10.75" style="32" customWidth="1"/>
    <col min="5645" max="5645" width="12.75" style="32" bestFit="1" customWidth="1"/>
    <col min="5646" max="5889" width="9" style="32"/>
    <col min="5890" max="5890" width="2.875" style="32" customWidth="1"/>
    <col min="5891" max="5891" width="21.625" style="32" customWidth="1"/>
    <col min="5892" max="5892" width="9" style="32"/>
    <col min="5893" max="5893" width="8.5" style="32" customWidth="1"/>
    <col min="5894" max="5894" width="10.875" style="32" bestFit="1" customWidth="1"/>
    <col min="5895" max="5895" width="12.875" style="32" customWidth="1"/>
    <col min="5896" max="5896" width="3.25" style="32" customWidth="1"/>
    <col min="5897" max="5897" width="21.625" style="32" customWidth="1"/>
    <col min="5898" max="5898" width="9" style="32"/>
    <col min="5899" max="5899" width="8.875" style="32" bestFit="1" customWidth="1"/>
    <col min="5900" max="5900" width="10.75" style="32" customWidth="1"/>
    <col min="5901" max="5901" width="12.75" style="32" bestFit="1" customWidth="1"/>
    <col min="5902" max="6145" width="9" style="32"/>
    <col min="6146" max="6146" width="2.875" style="32" customWidth="1"/>
    <col min="6147" max="6147" width="21.625" style="32" customWidth="1"/>
    <col min="6148" max="6148" width="9" style="32"/>
    <col min="6149" max="6149" width="8.5" style="32" customWidth="1"/>
    <col min="6150" max="6150" width="10.875" style="32" bestFit="1" customWidth="1"/>
    <col min="6151" max="6151" width="12.875" style="32" customWidth="1"/>
    <col min="6152" max="6152" width="3.25" style="32" customWidth="1"/>
    <col min="6153" max="6153" width="21.625" style="32" customWidth="1"/>
    <col min="6154" max="6154" width="9" style="32"/>
    <col min="6155" max="6155" width="8.875" style="32" bestFit="1" customWidth="1"/>
    <col min="6156" max="6156" width="10.75" style="32" customWidth="1"/>
    <col min="6157" max="6157" width="12.75" style="32" bestFit="1" customWidth="1"/>
    <col min="6158" max="6401" width="9" style="32"/>
    <col min="6402" max="6402" width="2.875" style="32" customWidth="1"/>
    <col min="6403" max="6403" width="21.625" style="32" customWidth="1"/>
    <col min="6404" max="6404" width="9" style="32"/>
    <col min="6405" max="6405" width="8.5" style="32" customWidth="1"/>
    <col min="6406" max="6406" width="10.875" style="32" bestFit="1" customWidth="1"/>
    <col min="6407" max="6407" width="12.875" style="32" customWidth="1"/>
    <col min="6408" max="6408" width="3.25" style="32" customWidth="1"/>
    <col min="6409" max="6409" width="21.625" style="32" customWidth="1"/>
    <col min="6410" max="6410" width="9" style="32"/>
    <col min="6411" max="6411" width="8.875" style="32" bestFit="1" customWidth="1"/>
    <col min="6412" max="6412" width="10.75" style="32" customWidth="1"/>
    <col min="6413" max="6413" width="12.75" style="32" bestFit="1" customWidth="1"/>
    <col min="6414" max="6657" width="9" style="32"/>
    <col min="6658" max="6658" width="2.875" style="32" customWidth="1"/>
    <col min="6659" max="6659" width="21.625" style="32" customWidth="1"/>
    <col min="6660" max="6660" width="9" style="32"/>
    <col min="6661" max="6661" width="8.5" style="32" customWidth="1"/>
    <col min="6662" max="6662" width="10.875" style="32" bestFit="1" customWidth="1"/>
    <col min="6663" max="6663" width="12.875" style="32" customWidth="1"/>
    <col min="6664" max="6664" width="3.25" style="32" customWidth="1"/>
    <col min="6665" max="6665" width="21.625" style="32" customWidth="1"/>
    <col min="6666" max="6666" width="9" style="32"/>
    <col min="6667" max="6667" width="8.875" style="32" bestFit="1" customWidth="1"/>
    <col min="6668" max="6668" width="10.75" style="32" customWidth="1"/>
    <col min="6669" max="6669" width="12.75" style="32" bestFit="1" customWidth="1"/>
    <col min="6670" max="6913" width="9" style="32"/>
    <col min="6914" max="6914" width="2.875" style="32" customWidth="1"/>
    <col min="6915" max="6915" width="21.625" style="32" customWidth="1"/>
    <col min="6916" max="6916" width="9" style="32"/>
    <col min="6917" max="6917" width="8.5" style="32" customWidth="1"/>
    <col min="6918" max="6918" width="10.875" style="32" bestFit="1" customWidth="1"/>
    <col min="6919" max="6919" width="12.875" style="32" customWidth="1"/>
    <col min="6920" max="6920" width="3.25" style="32" customWidth="1"/>
    <col min="6921" max="6921" width="21.625" style="32" customWidth="1"/>
    <col min="6922" max="6922" width="9" style="32"/>
    <col min="6923" max="6923" width="8.875" style="32" bestFit="1" customWidth="1"/>
    <col min="6924" max="6924" width="10.75" style="32" customWidth="1"/>
    <col min="6925" max="6925" width="12.75" style="32" bestFit="1" customWidth="1"/>
    <col min="6926" max="7169" width="9" style="32"/>
    <col min="7170" max="7170" width="2.875" style="32" customWidth="1"/>
    <col min="7171" max="7171" width="21.625" style="32" customWidth="1"/>
    <col min="7172" max="7172" width="9" style="32"/>
    <col min="7173" max="7173" width="8.5" style="32" customWidth="1"/>
    <col min="7174" max="7174" width="10.875" style="32" bestFit="1" customWidth="1"/>
    <col min="7175" max="7175" width="12.875" style="32" customWidth="1"/>
    <col min="7176" max="7176" width="3.25" style="32" customWidth="1"/>
    <col min="7177" max="7177" width="21.625" style="32" customWidth="1"/>
    <col min="7178" max="7178" width="9" style="32"/>
    <col min="7179" max="7179" width="8.875" style="32" bestFit="1" customWidth="1"/>
    <col min="7180" max="7180" width="10.75" style="32" customWidth="1"/>
    <col min="7181" max="7181" width="12.75" style="32" bestFit="1" customWidth="1"/>
    <col min="7182" max="7425" width="9" style="32"/>
    <col min="7426" max="7426" width="2.875" style="32" customWidth="1"/>
    <col min="7427" max="7427" width="21.625" style="32" customWidth="1"/>
    <col min="7428" max="7428" width="9" style="32"/>
    <col min="7429" max="7429" width="8.5" style="32" customWidth="1"/>
    <col min="7430" max="7430" width="10.875" style="32" bestFit="1" customWidth="1"/>
    <col min="7431" max="7431" width="12.875" style="32" customWidth="1"/>
    <col min="7432" max="7432" width="3.25" style="32" customWidth="1"/>
    <col min="7433" max="7433" width="21.625" style="32" customWidth="1"/>
    <col min="7434" max="7434" width="9" style="32"/>
    <col min="7435" max="7435" width="8.875" style="32" bestFit="1" customWidth="1"/>
    <col min="7436" max="7436" width="10.75" style="32" customWidth="1"/>
    <col min="7437" max="7437" width="12.75" style="32" bestFit="1" customWidth="1"/>
    <col min="7438" max="7681" width="9" style="32"/>
    <col min="7682" max="7682" width="2.875" style="32" customWidth="1"/>
    <col min="7683" max="7683" width="21.625" style="32" customWidth="1"/>
    <col min="7684" max="7684" width="9" style="32"/>
    <col min="7685" max="7685" width="8.5" style="32" customWidth="1"/>
    <col min="7686" max="7686" width="10.875" style="32" bestFit="1" customWidth="1"/>
    <col min="7687" max="7687" width="12.875" style="32" customWidth="1"/>
    <col min="7688" max="7688" width="3.25" style="32" customWidth="1"/>
    <col min="7689" max="7689" width="21.625" style="32" customWidth="1"/>
    <col min="7690" max="7690" width="9" style="32"/>
    <col min="7691" max="7691" width="8.875" style="32" bestFit="1" customWidth="1"/>
    <col min="7692" max="7692" width="10.75" style="32" customWidth="1"/>
    <col min="7693" max="7693" width="12.75" style="32" bestFit="1" customWidth="1"/>
    <col min="7694" max="7937" width="9" style="32"/>
    <col min="7938" max="7938" width="2.875" style="32" customWidth="1"/>
    <col min="7939" max="7939" width="21.625" style="32" customWidth="1"/>
    <col min="7940" max="7940" width="9" style="32"/>
    <col min="7941" max="7941" width="8.5" style="32" customWidth="1"/>
    <col min="7942" max="7942" width="10.875" style="32" bestFit="1" customWidth="1"/>
    <col min="7943" max="7943" width="12.875" style="32" customWidth="1"/>
    <col min="7944" max="7944" width="3.25" style="32" customWidth="1"/>
    <col min="7945" max="7945" width="21.625" style="32" customWidth="1"/>
    <col min="7946" max="7946" width="9" style="32"/>
    <col min="7947" max="7947" width="8.875" style="32" bestFit="1" customWidth="1"/>
    <col min="7948" max="7948" width="10.75" style="32" customWidth="1"/>
    <col min="7949" max="7949" width="12.75" style="32" bestFit="1" customWidth="1"/>
    <col min="7950" max="8193" width="9" style="32"/>
    <col min="8194" max="8194" width="2.875" style="32" customWidth="1"/>
    <col min="8195" max="8195" width="21.625" style="32" customWidth="1"/>
    <col min="8196" max="8196" width="9" style="32"/>
    <col min="8197" max="8197" width="8.5" style="32" customWidth="1"/>
    <col min="8198" max="8198" width="10.875" style="32" bestFit="1" customWidth="1"/>
    <col min="8199" max="8199" width="12.875" style="32" customWidth="1"/>
    <col min="8200" max="8200" width="3.25" style="32" customWidth="1"/>
    <col min="8201" max="8201" width="21.625" style="32" customWidth="1"/>
    <col min="8202" max="8202" width="9" style="32"/>
    <col min="8203" max="8203" width="8.875" style="32" bestFit="1" customWidth="1"/>
    <col min="8204" max="8204" width="10.75" style="32" customWidth="1"/>
    <col min="8205" max="8205" width="12.75" style="32" bestFit="1" customWidth="1"/>
    <col min="8206" max="8449" width="9" style="32"/>
    <col min="8450" max="8450" width="2.875" style="32" customWidth="1"/>
    <col min="8451" max="8451" width="21.625" style="32" customWidth="1"/>
    <col min="8452" max="8452" width="9" style="32"/>
    <col min="8453" max="8453" width="8.5" style="32" customWidth="1"/>
    <col min="8454" max="8454" width="10.875" style="32" bestFit="1" customWidth="1"/>
    <col min="8455" max="8455" width="12.875" style="32" customWidth="1"/>
    <col min="8456" max="8456" width="3.25" style="32" customWidth="1"/>
    <col min="8457" max="8457" width="21.625" style="32" customWidth="1"/>
    <col min="8458" max="8458" width="9" style="32"/>
    <col min="8459" max="8459" width="8.875" style="32" bestFit="1" customWidth="1"/>
    <col min="8460" max="8460" width="10.75" style="32" customWidth="1"/>
    <col min="8461" max="8461" width="12.75" style="32" bestFit="1" customWidth="1"/>
    <col min="8462" max="8705" width="9" style="32"/>
    <col min="8706" max="8706" width="2.875" style="32" customWidth="1"/>
    <col min="8707" max="8707" width="21.625" style="32" customWidth="1"/>
    <col min="8708" max="8708" width="9" style="32"/>
    <col min="8709" max="8709" width="8.5" style="32" customWidth="1"/>
    <col min="8710" max="8710" width="10.875" style="32" bestFit="1" customWidth="1"/>
    <col min="8711" max="8711" width="12.875" style="32" customWidth="1"/>
    <col min="8712" max="8712" width="3.25" style="32" customWidth="1"/>
    <col min="8713" max="8713" width="21.625" style="32" customWidth="1"/>
    <col min="8714" max="8714" width="9" style="32"/>
    <col min="8715" max="8715" width="8.875" style="32" bestFit="1" customWidth="1"/>
    <col min="8716" max="8716" width="10.75" style="32" customWidth="1"/>
    <col min="8717" max="8717" width="12.75" style="32" bestFit="1" customWidth="1"/>
    <col min="8718" max="8961" width="9" style="32"/>
    <col min="8962" max="8962" width="2.875" style="32" customWidth="1"/>
    <col min="8963" max="8963" width="21.625" style="32" customWidth="1"/>
    <col min="8964" max="8964" width="9" style="32"/>
    <col min="8965" max="8965" width="8.5" style="32" customWidth="1"/>
    <col min="8966" max="8966" width="10.875" style="32" bestFit="1" customWidth="1"/>
    <col min="8967" max="8967" width="12.875" style="32" customWidth="1"/>
    <col min="8968" max="8968" width="3.25" style="32" customWidth="1"/>
    <col min="8969" max="8969" width="21.625" style="32" customWidth="1"/>
    <col min="8970" max="8970" width="9" style="32"/>
    <col min="8971" max="8971" width="8.875" style="32" bestFit="1" customWidth="1"/>
    <col min="8972" max="8972" width="10.75" style="32" customWidth="1"/>
    <col min="8973" max="8973" width="12.75" style="32" bestFit="1" customWidth="1"/>
    <col min="8974" max="9217" width="9" style="32"/>
    <col min="9218" max="9218" width="2.875" style="32" customWidth="1"/>
    <col min="9219" max="9219" width="21.625" style="32" customWidth="1"/>
    <col min="9220" max="9220" width="9" style="32"/>
    <col min="9221" max="9221" width="8.5" style="32" customWidth="1"/>
    <col min="9222" max="9222" width="10.875" style="32" bestFit="1" customWidth="1"/>
    <col min="9223" max="9223" width="12.875" style="32" customWidth="1"/>
    <col min="9224" max="9224" width="3.25" style="32" customWidth="1"/>
    <col min="9225" max="9225" width="21.625" style="32" customWidth="1"/>
    <col min="9226" max="9226" width="9" style="32"/>
    <col min="9227" max="9227" width="8.875" style="32" bestFit="1" customWidth="1"/>
    <col min="9228" max="9228" width="10.75" style="32" customWidth="1"/>
    <col min="9229" max="9229" width="12.75" style="32" bestFit="1" customWidth="1"/>
    <col min="9230" max="9473" width="9" style="32"/>
    <col min="9474" max="9474" width="2.875" style="32" customWidth="1"/>
    <col min="9475" max="9475" width="21.625" style="32" customWidth="1"/>
    <col min="9476" max="9476" width="9" style="32"/>
    <col min="9477" max="9477" width="8.5" style="32" customWidth="1"/>
    <col min="9478" max="9478" width="10.875" style="32" bestFit="1" customWidth="1"/>
    <col min="9479" max="9479" width="12.875" style="32" customWidth="1"/>
    <col min="9480" max="9480" width="3.25" style="32" customWidth="1"/>
    <col min="9481" max="9481" width="21.625" style="32" customWidth="1"/>
    <col min="9482" max="9482" width="9" style="32"/>
    <col min="9483" max="9483" width="8.875" style="32" bestFit="1" customWidth="1"/>
    <col min="9484" max="9484" width="10.75" style="32" customWidth="1"/>
    <col min="9485" max="9485" width="12.75" style="32" bestFit="1" customWidth="1"/>
    <col min="9486" max="9729" width="9" style="32"/>
    <col min="9730" max="9730" width="2.875" style="32" customWidth="1"/>
    <col min="9731" max="9731" width="21.625" style="32" customWidth="1"/>
    <col min="9732" max="9732" width="9" style="32"/>
    <col min="9733" max="9733" width="8.5" style="32" customWidth="1"/>
    <col min="9734" max="9734" width="10.875" style="32" bestFit="1" customWidth="1"/>
    <col min="9735" max="9735" width="12.875" style="32" customWidth="1"/>
    <col min="9736" max="9736" width="3.25" style="32" customWidth="1"/>
    <col min="9737" max="9737" width="21.625" style="32" customWidth="1"/>
    <col min="9738" max="9738" width="9" style="32"/>
    <col min="9739" max="9739" width="8.875" style="32" bestFit="1" customWidth="1"/>
    <col min="9740" max="9740" width="10.75" style="32" customWidth="1"/>
    <col min="9741" max="9741" width="12.75" style="32" bestFit="1" customWidth="1"/>
    <col min="9742" max="9985" width="9" style="32"/>
    <col min="9986" max="9986" width="2.875" style="32" customWidth="1"/>
    <col min="9987" max="9987" width="21.625" style="32" customWidth="1"/>
    <col min="9988" max="9988" width="9" style="32"/>
    <col min="9989" max="9989" width="8.5" style="32" customWidth="1"/>
    <col min="9990" max="9990" width="10.875" style="32" bestFit="1" customWidth="1"/>
    <col min="9991" max="9991" width="12.875" style="32" customWidth="1"/>
    <col min="9992" max="9992" width="3.25" style="32" customWidth="1"/>
    <col min="9993" max="9993" width="21.625" style="32" customWidth="1"/>
    <col min="9994" max="9994" width="9" style="32"/>
    <col min="9995" max="9995" width="8.875" style="32" bestFit="1" customWidth="1"/>
    <col min="9996" max="9996" width="10.75" style="32" customWidth="1"/>
    <col min="9997" max="9997" width="12.75" style="32" bestFit="1" customWidth="1"/>
    <col min="9998" max="10241" width="9" style="32"/>
    <col min="10242" max="10242" width="2.875" style="32" customWidth="1"/>
    <col min="10243" max="10243" width="21.625" style="32" customWidth="1"/>
    <col min="10244" max="10244" width="9" style="32"/>
    <col min="10245" max="10245" width="8.5" style="32" customWidth="1"/>
    <col min="10246" max="10246" width="10.875" style="32" bestFit="1" customWidth="1"/>
    <col min="10247" max="10247" width="12.875" style="32" customWidth="1"/>
    <col min="10248" max="10248" width="3.25" style="32" customWidth="1"/>
    <col min="10249" max="10249" width="21.625" style="32" customWidth="1"/>
    <col min="10250" max="10250" width="9" style="32"/>
    <col min="10251" max="10251" width="8.875" style="32" bestFit="1" customWidth="1"/>
    <col min="10252" max="10252" width="10.75" style="32" customWidth="1"/>
    <col min="10253" max="10253" width="12.75" style="32" bestFit="1" customWidth="1"/>
    <col min="10254" max="10497" width="9" style="32"/>
    <col min="10498" max="10498" width="2.875" style="32" customWidth="1"/>
    <col min="10499" max="10499" width="21.625" style="32" customWidth="1"/>
    <col min="10500" max="10500" width="9" style="32"/>
    <col min="10501" max="10501" width="8.5" style="32" customWidth="1"/>
    <col min="10502" max="10502" width="10.875" style="32" bestFit="1" customWidth="1"/>
    <col min="10503" max="10503" width="12.875" style="32" customWidth="1"/>
    <col min="10504" max="10504" width="3.25" style="32" customWidth="1"/>
    <col min="10505" max="10505" width="21.625" style="32" customWidth="1"/>
    <col min="10506" max="10506" width="9" style="32"/>
    <col min="10507" max="10507" width="8.875" style="32" bestFit="1" customWidth="1"/>
    <col min="10508" max="10508" width="10.75" style="32" customWidth="1"/>
    <col min="10509" max="10509" width="12.75" style="32" bestFit="1" customWidth="1"/>
    <col min="10510" max="10753" width="9" style="32"/>
    <col min="10754" max="10754" width="2.875" style="32" customWidth="1"/>
    <col min="10755" max="10755" width="21.625" style="32" customWidth="1"/>
    <col min="10756" max="10756" width="9" style="32"/>
    <col min="10757" max="10757" width="8.5" style="32" customWidth="1"/>
    <col min="10758" max="10758" width="10.875" style="32" bestFit="1" customWidth="1"/>
    <col min="10759" max="10759" width="12.875" style="32" customWidth="1"/>
    <col min="10760" max="10760" width="3.25" style="32" customWidth="1"/>
    <col min="10761" max="10761" width="21.625" style="32" customWidth="1"/>
    <col min="10762" max="10762" width="9" style="32"/>
    <col min="10763" max="10763" width="8.875" style="32" bestFit="1" customWidth="1"/>
    <col min="10764" max="10764" width="10.75" style="32" customWidth="1"/>
    <col min="10765" max="10765" width="12.75" style="32" bestFit="1" customWidth="1"/>
    <col min="10766" max="11009" width="9" style="32"/>
    <col min="11010" max="11010" width="2.875" style="32" customWidth="1"/>
    <col min="11011" max="11011" width="21.625" style="32" customWidth="1"/>
    <col min="11012" max="11012" width="9" style="32"/>
    <col min="11013" max="11013" width="8.5" style="32" customWidth="1"/>
    <col min="11014" max="11014" width="10.875" style="32" bestFit="1" customWidth="1"/>
    <col min="11015" max="11015" width="12.875" style="32" customWidth="1"/>
    <col min="11016" max="11016" width="3.25" style="32" customWidth="1"/>
    <col min="11017" max="11017" width="21.625" style="32" customWidth="1"/>
    <col min="11018" max="11018" width="9" style="32"/>
    <col min="11019" max="11019" width="8.875" style="32" bestFit="1" customWidth="1"/>
    <col min="11020" max="11020" width="10.75" style="32" customWidth="1"/>
    <col min="11021" max="11021" width="12.75" style="32" bestFit="1" customWidth="1"/>
    <col min="11022" max="11265" width="9" style="32"/>
    <col min="11266" max="11266" width="2.875" style="32" customWidth="1"/>
    <col min="11267" max="11267" width="21.625" style="32" customWidth="1"/>
    <col min="11268" max="11268" width="9" style="32"/>
    <col min="11269" max="11269" width="8.5" style="32" customWidth="1"/>
    <col min="11270" max="11270" width="10.875" style="32" bestFit="1" customWidth="1"/>
    <col min="11271" max="11271" width="12.875" style="32" customWidth="1"/>
    <col min="11272" max="11272" width="3.25" style="32" customWidth="1"/>
    <col min="11273" max="11273" width="21.625" style="32" customWidth="1"/>
    <col min="11274" max="11274" width="9" style="32"/>
    <col min="11275" max="11275" width="8.875" style="32" bestFit="1" customWidth="1"/>
    <col min="11276" max="11276" width="10.75" style="32" customWidth="1"/>
    <col min="11277" max="11277" width="12.75" style="32" bestFit="1" customWidth="1"/>
    <col min="11278" max="11521" width="9" style="32"/>
    <col min="11522" max="11522" width="2.875" style="32" customWidth="1"/>
    <col min="11523" max="11523" width="21.625" style="32" customWidth="1"/>
    <col min="11524" max="11524" width="9" style="32"/>
    <col min="11525" max="11525" width="8.5" style="32" customWidth="1"/>
    <col min="11526" max="11526" width="10.875" style="32" bestFit="1" customWidth="1"/>
    <col min="11527" max="11527" width="12.875" style="32" customWidth="1"/>
    <col min="11528" max="11528" width="3.25" style="32" customWidth="1"/>
    <col min="11529" max="11529" width="21.625" style="32" customWidth="1"/>
    <col min="11530" max="11530" width="9" style="32"/>
    <col min="11531" max="11531" width="8.875" style="32" bestFit="1" customWidth="1"/>
    <col min="11532" max="11532" width="10.75" style="32" customWidth="1"/>
    <col min="11533" max="11533" width="12.75" style="32" bestFit="1" customWidth="1"/>
    <col min="11534" max="11777" width="9" style="32"/>
    <col min="11778" max="11778" width="2.875" style="32" customWidth="1"/>
    <col min="11779" max="11779" width="21.625" style="32" customWidth="1"/>
    <col min="11780" max="11780" width="9" style="32"/>
    <col min="11781" max="11781" width="8.5" style="32" customWidth="1"/>
    <col min="11782" max="11782" width="10.875" style="32" bestFit="1" customWidth="1"/>
    <col min="11783" max="11783" width="12.875" style="32" customWidth="1"/>
    <col min="11784" max="11784" width="3.25" style="32" customWidth="1"/>
    <col min="11785" max="11785" width="21.625" style="32" customWidth="1"/>
    <col min="11786" max="11786" width="9" style="32"/>
    <col min="11787" max="11787" width="8.875" style="32" bestFit="1" customWidth="1"/>
    <col min="11788" max="11788" width="10.75" style="32" customWidth="1"/>
    <col min="11789" max="11789" width="12.75" style="32" bestFit="1" customWidth="1"/>
    <col min="11790" max="12033" width="9" style="32"/>
    <col min="12034" max="12034" width="2.875" style="32" customWidth="1"/>
    <col min="12035" max="12035" width="21.625" style="32" customWidth="1"/>
    <col min="12036" max="12036" width="9" style="32"/>
    <col min="12037" max="12037" width="8.5" style="32" customWidth="1"/>
    <col min="12038" max="12038" width="10.875" style="32" bestFit="1" customWidth="1"/>
    <col min="12039" max="12039" width="12.875" style="32" customWidth="1"/>
    <col min="12040" max="12040" width="3.25" style="32" customWidth="1"/>
    <col min="12041" max="12041" width="21.625" style="32" customWidth="1"/>
    <col min="12042" max="12042" width="9" style="32"/>
    <col min="12043" max="12043" width="8.875" style="32" bestFit="1" customWidth="1"/>
    <col min="12044" max="12044" width="10.75" style="32" customWidth="1"/>
    <col min="12045" max="12045" width="12.75" style="32" bestFit="1" customWidth="1"/>
    <col min="12046" max="12289" width="9" style="32"/>
    <col min="12290" max="12290" width="2.875" style="32" customWidth="1"/>
    <col min="12291" max="12291" width="21.625" style="32" customWidth="1"/>
    <col min="12292" max="12292" width="9" style="32"/>
    <col min="12293" max="12293" width="8.5" style="32" customWidth="1"/>
    <col min="12294" max="12294" width="10.875" style="32" bestFit="1" customWidth="1"/>
    <col min="12295" max="12295" width="12.875" style="32" customWidth="1"/>
    <col min="12296" max="12296" width="3.25" style="32" customWidth="1"/>
    <col min="12297" max="12297" width="21.625" style="32" customWidth="1"/>
    <col min="12298" max="12298" width="9" style="32"/>
    <col min="12299" max="12299" width="8.875" style="32" bestFit="1" customWidth="1"/>
    <col min="12300" max="12300" width="10.75" style="32" customWidth="1"/>
    <col min="12301" max="12301" width="12.75" style="32" bestFit="1" customWidth="1"/>
    <col min="12302" max="12545" width="9" style="32"/>
    <col min="12546" max="12546" width="2.875" style="32" customWidth="1"/>
    <col min="12547" max="12547" width="21.625" style="32" customWidth="1"/>
    <col min="12548" max="12548" width="9" style="32"/>
    <col min="12549" max="12549" width="8.5" style="32" customWidth="1"/>
    <col min="12550" max="12550" width="10.875" style="32" bestFit="1" customWidth="1"/>
    <col min="12551" max="12551" width="12.875" style="32" customWidth="1"/>
    <col min="12552" max="12552" width="3.25" style="32" customWidth="1"/>
    <col min="12553" max="12553" width="21.625" style="32" customWidth="1"/>
    <col min="12554" max="12554" width="9" style="32"/>
    <col min="12555" max="12555" width="8.875" style="32" bestFit="1" customWidth="1"/>
    <col min="12556" max="12556" width="10.75" style="32" customWidth="1"/>
    <col min="12557" max="12557" width="12.75" style="32" bestFit="1" customWidth="1"/>
    <col min="12558" max="12801" width="9" style="32"/>
    <col min="12802" max="12802" width="2.875" style="32" customWidth="1"/>
    <col min="12803" max="12803" width="21.625" style="32" customWidth="1"/>
    <col min="12804" max="12804" width="9" style="32"/>
    <col min="12805" max="12805" width="8.5" style="32" customWidth="1"/>
    <col min="12806" max="12806" width="10.875" style="32" bestFit="1" customWidth="1"/>
    <col min="12807" max="12807" width="12.875" style="32" customWidth="1"/>
    <col min="12808" max="12808" width="3.25" style="32" customWidth="1"/>
    <col min="12809" max="12809" width="21.625" style="32" customWidth="1"/>
    <col min="12810" max="12810" width="9" style="32"/>
    <col min="12811" max="12811" width="8.875" style="32" bestFit="1" customWidth="1"/>
    <col min="12812" max="12812" width="10.75" style="32" customWidth="1"/>
    <col min="12813" max="12813" width="12.75" style="32" bestFit="1" customWidth="1"/>
    <col min="12814" max="13057" width="9" style="32"/>
    <col min="13058" max="13058" width="2.875" style="32" customWidth="1"/>
    <col min="13059" max="13059" width="21.625" style="32" customWidth="1"/>
    <col min="13060" max="13060" width="9" style="32"/>
    <col min="13061" max="13061" width="8.5" style="32" customWidth="1"/>
    <col min="13062" max="13062" width="10.875" style="32" bestFit="1" customWidth="1"/>
    <col min="13063" max="13063" width="12.875" style="32" customWidth="1"/>
    <col min="13064" max="13064" width="3.25" style="32" customWidth="1"/>
    <col min="13065" max="13065" width="21.625" style="32" customWidth="1"/>
    <col min="13066" max="13066" width="9" style="32"/>
    <col min="13067" max="13067" width="8.875" style="32" bestFit="1" customWidth="1"/>
    <col min="13068" max="13068" width="10.75" style="32" customWidth="1"/>
    <col min="13069" max="13069" width="12.75" style="32" bestFit="1" customWidth="1"/>
    <col min="13070" max="13313" width="9" style="32"/>
    <col min="13314" max="13314" width="2.875" style="32" customWidth="1"/>
    <col min="13315" max="13315" width="21.625" style="32" customWidth="1"/>
    <col min="13316" max="13316" width="9" style="32"/>
    <col min="13317" max="13317" width="8.5" style="32" customWidth="1"/>
    <col min="13318" max="13318" width="10.875" style="32" bestFit="1" customWidth="1"/>
    <col min="13319" max="13319" width="12.875" style="32" customWidth="1"/>
    <col min="13320" max="13320" width="3.25" style="32" customWidth="1"/>
    <col min="13321" max="13321" width="21.625" style="32" customWidth="1"/>
    <col min="13322" max="13322" width="9" style="32"/>
    <col min="13323" max="13323" width="8.875" style="32" bestFit="1" customWidth="1"/>
    <col min="13324" max="13324" width="10.75" style="32" customWidth="1"/>
    <col min="13325" max="13325" width="12.75" style="32" bestFit="1" customWidth="1"/>
    <col min="13326" max="13569" width="9" style="32"/>
    <col min="13570" max="13570" width="2.875" style="32" customWidth="1"/>
    <col min="13571" max="13571" width="21.625" style="32" customWidth="1"/>
    <col min="13572" max="13572" width="9" style="32"/>
    <col min="13573" max="13573" width="8.5" style="32" customWidth="1"/>
    <col min="13574" max="13574" width="10.875" style="32" bestFit="1" customWidth="1"/>
    <col min="13575" max="13575" width="12.875" style="32" customWidth="1"/>
    <col min="13576" max="13576" width="3.25" style="32" customWidth="1"/>
    <col min="13577" max="13577" width="21.625" style="32" customWidth="1"/>
    <col min="13578" max="13578" width="9" style="32"/>
    <col min="13579" max="13579" width="8.875" style="32" bestFit="1" customWidth="1"/>
    <col min="13580" max="13580" width="10.75" style="32" customWidth="1"/>
    <col min="13581" max="13581" width="12.75" style="32" bestFit="1" customWidth="1"/>
    <col min="13582" max="13825" width="9" style="32"/>
    <col min="13826" max="13826" width="2.875" style="32" customWidth="1"/>
    <col min="13827" max="13827" width="21.625" style="32" customWidth="1"/>
    <col min="13828" max="13828" width="9" style="32"/>
    <col min="13829" max="13829" width="8.5" style="32" customWidth="1"/>
    <col min="13830" max="13830" width="10.875" style="32" bestFit="1" customWidth="1"/>
    <col min="13831" max="13831" width="12.875" style="32" customWidth="1"/>
    <col min="13832" max="13832" width="3.25" style="32" customWidth="1"/>
    <col min="13833" max="13833" width="21.625" style="32" customWidth="1"/>
    <col min="13834" max="13834" width="9" style="32"/>
    <col min="13835" max="13835" width="8.875" style="32" bestFit="1" customWidth="1"/>
    <col min="13836" max="13836" width="10.75" style="32" customWidth="1"/>
    <col min="13837" max="13837" width="12.75" style="32" bestFit="1" customWidth="1"/>
    <col min="13838" max="14081" width="9" style="32"/>
    <col min="14082" max="14082" width="2.875" style="32" customWidth="1"/>
    <col min="14083" max="14083" width="21.625" style="32" customWidth="1"/>
    <col min="14084" max="14084" width="9" style="32"/>
    <col min="14085" max="14085" width="8.5" style="32" customWidth="1"/>
    <col min="14086" max="14086" width="10.875" style="32" bestFit="1" customWidth="1"/>
    <col min="14087" max="14087" width="12.875" style="32" customWidth="1"/>
    <col min="14088" max="14088" width="3.25" style="32" customWidth="1"/>
    <col min="14089" max="14089" width="21.625" style="32" customWidth="1"/>
    <col min="14090" max="14090" width="9" style="32"/>
    <col min="14091" max="14091" width="8.875" style="32" bestFit="1" customWidth="1"/>
    <col min="14092" max="14092" width="10.75" style="32" customWidth="1"/>
    <col min="14093" max="14093" width="12.75" style="32" bestFit="1" customWidth="1"/>
    <col min="14094" max="14337" width="9" style="32"/>
    <col min="14338" max="14338" width="2.875" style="32" customWidth="1"/>
    <col min="14339" max="14339" width="21.625" style="32" customWidth="1"/>
    <col min="14340" max="14340" width="9" style="32"/>
    <col min="14341" max="14341" width="8.5" style="32" customWidth="1"/>
    <col min="14342" max="14342" width="10.875" style="32" bestFit="1" customWidth="1"/>
    <col min="14343" max="14343" width="12.875" style="32" customWidth="1"/>
    <col min="14344" max="14344" width="3.25" style="32" customWidth="1"/>
    <col min="14345" max="14345" width="21.625" style="32" customWidth="1"/>
    <col min="14346" max="14346" width="9" style="32"/>
    <col min="14347" max="14347" width="8.875" style="32" bestFit="1" customWidth="1"/>
    <col min="14348" max="14348" width="10.75" style="32" customWidth="1"/>
    <col min="14349" max="14349" width="12.75" style="32" bestFit="1" customWidth="1"/>
    <col min="14350" max="14593" width="9" style="32"/>
    <col min="14594" max="14594" width="2.875" style="32" customWidth="1"/>
    <col min="14595" max="14595" width="21.625" style="32" customWidth="1"/>
    <col min="14596" max="14596" width="9" style="32"/>
    <col min="14597" max="14597" width="8.5" style="32" customWidth="1"/>
    <col min="14598" max="14598" width="10.875" style="32" bestFit="1" customWidth="1"/>
    <col min="14599" max="14599" width="12.875" style="32" customWidth="1"/>
    <col min="14600" max="14600" width="3.25" style="32" customWidth="1"/>
    <col min="14601" max="14601" width="21.625" style="32" customWidth="1"/>
    <col min="14602" max="14602" width="9" style="32"/>
    <col min="14603" max="14603" width="8.875" style="32" bestFit="1" customWidth="1"/>
    <col min="14604" max="14604" width="10.75" style="32" customWidth="1"/>
    <col min="14605" max="14605" width="12.75" style="32" bestFit="1" customWidth="1"/>
    <col min="14606" max="14849" width="9" style="32"/>
    <col min="14850" max="14850" width="2.875" style="32" customWidth="1"/>
    <col min="14851" max="14851" width="21.625" style="32" customWidth="1"/>
    <col min="14852" max="14852" width="9" style="32"/>
    <col min="14853" max="14853" width="8.5" style="32" customWidth="1"/>
    <col min="14854" max="14854" width="10.875" style="32" bestFit="1" customWidth="1"/>
    <col min="14855" max="14855" width="12.875" style="32" customWidth="1"/>
    <col min="14856" max="14856" width="3.25" style="32" customWidth="1"/>
    <col min="14857" max="14857" width="21.625" style="32" customWidth="1"/>
    <col min="14858" max="14858" width="9" style="32"/>
    <col min="14859" max="14859" width="8.875" style="32" bestFit="1" customWidth="1"/>
    <col min="14860" max="14860" width="10.75" style="32" customWidth="1"/>
    <col min="14861" max="14861" width="12.75" style="32" bestFit="1" customWidth="1"/>
    <col min="14862" max="15105" width="9" style="32"/>
    <col min="15106" max="15106" width="2.875" style="32" customWidth="1"/>
    <col min="15107" max="15107" width="21.625" style="32" customWidth="1"/>
    <col min="15108" max="15108" width="9" style="32"/>
    <col min="15109" max="15109" width="8.5" style="32" customWidth="1"/>
    <col min="15110" max="15110" width="10.875" style="32" bestFit="1" customWidth="1"/>
    <col min="15111" max="15111" width="12.875" style="32" customWidth="1"/>
    <col min="15112" max="15112" width="3.25" style="32" customWidth="1"/>
    <col min="15113" max="15113" width="21.625" style="32" customWidth="1"/>
    <col min="15114" max="15114" width="9" style="32"/>
    <col min="15115" max="15115" width="8.875" style="32" bestFit="1" customWidth="1"/>
    <col min="15116" max="15116" width="10.75" style="32" customWidth="1"/>
    <col min="15117" max="15117" width="12.75" style="32" bestFit="1" customWidth="1"/>
    <col min="15118" max="15361" width="9" style="32"/>
    <col min="15362" max="15362" width="2.875" style="32" customWidth="1"/>
    <col min="15363" max="15363" width="21.625" style="32" customWidth="1"/>
    <col min="15364" max="15364" width="9" style="32"/>
    <col min="15365" max="15365" width="8.5" style="32" customWidth="1"/>
    <col min="15366" max="15366" width="10.875" style="32" bestFit="1" customWidth="1"/>
    <col min="15367" max="15367" width="12.875" style="32" customWidth="1"/>
    <col min="15368" max="15368" width="3.25" style="32" customWidth="1"/>
    <col min="15369" max="15369" width="21.625" style="32" customWidth="1"/>
    <col min="15370" max="15370" width="9" style="32"/>
    <col min="15371" max="15371" width="8.875" style="32" bestFit="1" customWidth="1"/>
    <col min="15372" max="15372" width="10.75" style="32" customWidth="1"/>
    <col min="15373" max="15373" width="12.75" style="32" bestFit="1" customWidth="1"/>
    <col min="15374" max="15617" width="9" style="32"/>
    <col min="15618" max="15618" width="2.875" style="32" customWidth="1"/>
    <col min="15619" max="15619" width="21.625" style="32" customWidth="1"/>
    <col min="15620" max="15620" width="9" style="32"/>
    <col min="15621" max="15621" width="8.5" style="32" customWidth="1"/>
    <col min="15622" max="15622" width="10.875" style="32" bestFit="1" customWidth="1"/>
    <col min="15623" max="15623" width="12.875" style="32" customWidth="1"/>
    <col min="15624" max="15624" width="3.25" style="32" customWidth="1"/>
    <col min="15625" max="15625" width="21.625" style="32" customWidth="1"/>
    <col min="15626" max="15626" width="9" style="32"/>
    <col min="15627" max="15627" width="8.875" style="32" bestFit="1" customWidth="1"/>
    <col min="15628" max="15628" width="10.75" style="32" customWidth="1"/>
    <col min="15629" max="15629" width="12.75" style="32" bestFit="1" customWidth="1"/>
    <col min="15630" max="15873" width="9" style="32"/>
    <col min="15874" max="15874" width="2.875" style="32" customWidth="1"/>
    <col min="15875" max="15875" width="21.625" style="32" customWidth="1"/>
    <col min="15876" max="15876" width="9" style="32"/>
    <col min="15877" max="15877" width="8.5" style="32" customWidth="1"/>
    <col min="15878" max="15878" width="10.875" style="32" bestFit="1" customWidth="1"/>
    <col min="15879" max="15879" width="12.875" style="32" customWidth="1"/>
    <col min="15880" max="15880" width="3.25" style="32" customWidth="1"/>
    <col min="15881" max="15881" width="21.625" style="32" customWidth="1"/>
    <col min="15882" max="15882" width="9" style="32"/>
    <col min="15883" max="15883" width="8.875" style="32" bestFit="1" customWidth="1"/>
    <col min="15884" max="15884" width="10.75" style="32" customWidth="1"/>
    <col min="15885" max="15885" width="12.75" style="32" bestFit="1" customWidth="1"/>
    <col min="15886" max="16129" width="9" style="32"/>
    <col min="16130" max="16130" width="2.875" style="32" customWidth="1"/>
    <col min="16131" max="16131" width="21.625" style="32" customWidth="1"/>
    <col min="16132" max="16132" width="9" style="32"/>
    <col min="16133" max="16133" width="8.5" style="32" customWidth="1"/>
    <col min="16134" max="16134" width="10.875" style="32" bestFit="1" customWidth="1"/>
    <col min="16135" max="16135" width="12.875" style="32" customWidth="1"/>
    <col min="16136" max="16136" width="3.25" style="32" customWidth="1"/>
    <col min="16137" max="16137" width="21.625" style="32" customWidth="1"/>
    <col min="16138" max="16138" width="9" style="32"/>
    <col min="16139" max="16139" width="8.875" style="32" bestFit="1" customWidth="1"/>
    <col min="16140" max="16140" width="10.75" style="32" customWidth="1"/>
    <col min="16141" max="16141" width="12.75" style="32" bestFit="1" customWidth="1"/>
    <col min="16142" max="16384" width="9" style="32"/>
  </cols>
  <sheetData>
    <row r="1" spans="1:14" ht="21.75" customHeight="1" x14ac:dyDescent="0.2">
      <c r="A1" s="89" t="s">
        <v>122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s="20" customFormat="1" ht="21.75" customHeight="1" x14ac:dyDescent="0.2">
      <c r="A2" s="90" t="s">
        <v>0</v>
      </c>
      <c r="B2" s="91"/>
      <c r="C2" s="91"/>
      <c r="D2" s="91"/>
      <c r="E2" s="91"/>
      <c r="F2" s="91"/>
      <c r="G2" s="92"/>
      <c r="H2" s="93" t="s">
        <v>1</v>
      </c>
      <c r="I2" s="93"/>
      <c r="J2" s="93"/>
      <c r="K2" s="93"/>
      <c r="L2" s="93"/>
      <c r="M2" s="93"/>
      <c r="N2" s="93"/>
    </row>
    <row r="3" spans="1:14" s="64" customFormat="1" ht="21.75" customHeight="1" x14ac:dyDescent="0.2">
      <c r="A3" s="78" t="s">
        <v>2</v>
      </c>
      <c r="B3" s="78" t="s">
        <v>3</v>
      </c>
      <c r="C3" s="78" t="s">
        <v>4</v>
      </c>
      <c r="D3" s="78" t="s">
        <v>5</v>
      </c>
      <c r="E3" s="78" t="s">
        <v>6</v>
      </c>
      <c r="F3" s="78" t="s">
        <v>7</v>
      </c>
      <c r="G3" s="78" t="s">
        <v>8</v>
      </c>
      <c r="H3" s="78" t="s">
        <v>2</v>
      </c>
      <c r="I3" s="78" t="s">
        <v>3</v>
      </c>
      <c r="J3" s="78" t="s">
        <v>4</v>
      </c>
      <c r="K3" s="78" t="s">
        <v>5</v>
      </c>
      <c r="L3" s="78" t="s">
        <v>6</v>
      </c>
      <c r="M3" s="78" t="s">
        <v>7</v>
      </c>
      <c r="N3" s="78" t="s">
        <v>9</v>
      </c>
    </row>
    <row r="4" spans="1:14" s="51" customFormat="1" ht="37.5" x14ac:dyDescent="0.2">
      <c r="A4" s="13">
        <v>1</v>
      </c>
      <c r="B4" s="50" t="s">
        <v>38</v>
      </c>
      <c r="C4" s="10" t="s">
        <v>40</v>
      </c>
      <c r="D4" s="6">
        <f>252+288+480+512+160+256+96+256+320+160+480</f>
        <v>3260</v>
      </c>
      <c r="E4" s="83">
        <f>252000+259200+48000+512000+160000+256000+96000+256000+320000+160000+480000</f>
        <v>2799200</v>
      </c>
      <c r="F4" s="83">
        <f>3172047.98+3596693.18+5978705.28+6377558.53+2006192.32+3293644.8+1285009.54+3367935.49+4097271.04+2089970.08+6201423.84</f>
        <v>41466452.079999998</v>
      </c>
      <c r="G4" s="22" t="s">
        <v>39</v>
      </c>
      <c r="H4" s="13">
        <v>1</v>
      </c>
      <c r="I4" s="5" t="s">
        <v>82</v>
      </c>
      <c r="J4" s="6" t="s">
        <v>23</v>
      </c>
      <c r="K4" s="7">
        <f>454+888+1250+5164+14784+19113+7089</f>
        <v>48742</v>
      </c>
      <c r="L4" s="25">
        <f>21837.4+42270+69270+240590+647930+788917+324603</f>
        <v>2135417.4</v>
      </c>
      <c r="M4" s="25">
        <f>1293707.73+6457617.67+8565497.23+31931593.37+78677800.31+78692363.45+37603006.56</f>
        <v>243221586.31999999</v>
      </c>
      <c r="N4" s="13" t="s">
        <v>123</v>
      </c>
    </row>
    <row r="5" spans="1:14" s="20" customFormat="1" ht="18.75" x14ac:dyDescent="0.2">
      <c r="A5" s="11">
        <v>2</v>
      </c>
      <c r="B5" s="52" t="s">
        <v>37</v>
      </c>
      <c r="C5" s="12" t="s">
        <v>23</v>
      </c>
      <c r="D5" s="82">
        <f>55+3011+976+4004</f>
        <v>8046</v>
      </c>
      <c r="E5" s="84">
        <f>113360+500070+131920+294620</f>
        <v>1039970</v>
      </c>
      <c r="F5" s="84">
        <f>3106513.2+11487038.16+2976094.98+8134577.78</f>
        <v>25704224.120000001</v>
      </c>
      <c r="G5" s="85" t="s">
        <v>39</v>
      </c>
      <c r="H5" s="26">
        <v>2</v>
      </c>
      <c r="I5" s="60" t="s">
        <v>78</v>
      </c>
      <c r="J5" s="2" t="s">
        <v>23</v>
      </c>
      <c r="K5" s="35">
        <f>4750+1031+1000+509</f>
        <v>7290</v>
      </c>
      <c r="L5" s="49">
        <f>231910.5+54643+53500+26722.5</f>
        <v>366776</v>
      </c>
      <c r="M5" s="49">
        <f>83834219.6+22908170.79+37943478+11602822.54</f>
        <v>156288690.92999998</v>
      </c>
      <c r="N5" s="31" t="s">
        <v>112</v>
      </c>
    </row>
    <row r="6" spans="1:14" s="20" customFormat="1" ht="75" x14ac:dyDescent="0.2">
      <c r="A6" s="11">
        <v>3</v>
      </c>
      <c r="B6" s="52" t="s">
        <v>52</v>
      </c>
      <c r="C6" s="11" t="s">
        <v>53</v>
      </c>
      <c r="D6" s="2">
        <v>5</v>
      </c>
      <c r="E6" s="53">
        <v>151060</v>
      </c>
      <c r="F6" s="53">
        <v>13743943.699999999</v>
      </c>
      <c r="G6" s="14" t="s">
        <v>62</v>
      </c>
      <c r="H6" s="26">
        <v>3</v>
      </c>
      <c r="I6" s="29" t="s">
        <v>49</v>
      </c>
      <c r="J6" s="2" t="s">
        <v>23</v>
      </c>
      <c r="K6" s="49">
        <f>1789+936+495196+549+520</f>
        <v>498990</v>
      </c>
      <c r="L6" s="49">
        <f>24864.52+19910.71+14893.6+7036.4+11800</f>
        <v>78505.23</v>
      </c>
      <c r="M6" s="49">
        <f>19137876.69+1123278.23+13210052.61+11279091.41+866572.96</f>
        <v>45616871.899999999</v>
      </c>
      <c r="N6" s="31" t="s">
        <v>50</v>
      </c>
    </row>
    <row r="7" spans="1:14" s="20" customFormat="1" ht="18.75" x14ac:dyDescent="0.2">
      <c r="A7" s="11">
        <v>4</v>
      </c>
      <c r="B7" s="45" t="s">
        <v>59</v>
      </c>
      <c r="C7" s="46" t="s">
        <v>53</v>
      </c>
      <c r="D7" s="39">
        <v>1</v>
      </c>
      <c r="E7" s="40">
        <v>43800</v>
      </c>
      <c r="F7" s="53">
        <v>5854148.9199999999</v>
      </c>
      <c r="G7" s="42" t="s">
        <v>62</v>
      </c>
      <c r="H7" s="26">
        <v>4</v>
      </c>
      <c r="I7" s="29" t="s">
        <v>67</v>
      </c>
      <c r="J7" s="2" t="s">
        <v>77</v>
      </c>
      <c r="K7" s="49">
        <f>3+6+7+8</f>
        <v>24</v>
      </c>
      <c r="L7" s="49">
        <f>6405+12860+15050+17170</f>
        <v>51485</v>
      </c>
      <c r="M7" s="49">
        <f>2897940.42+7748030.95+9334357.56+11848810.86</f>
        <v>31829139.789999999</v>
      </c>
      <c r="N7" s="31" t="s">
        <v>89</v>
      </c>
    </row>
    <row r="8" spans="1:14" s="20" customFormat="1" ht="18.75" x14ac:dyDescent="0.2">
      <c r="A8" s="11">
        <v>5</v>
      </c>
      <c r="B8" s="45" t="s">
        <v>58</v>
      </c>
      <c r="C8" s="46" t="s">
        <v>23</v>
      </c>
      <c r="D8" s="39">
        <v>12008</v>
      </c>
      <c r="E8" s="80">
        <v>301310</v>
      </c>
      <c r="F8" s="38">
        <v>5504479.7300000004</v>
      </c>
      <c r="G8" s="42" t="s">
        <v>27</v>
      </c>
      <c r="H8" s="26">
        <v>5</v>
      </c>
      <c r="I8" s="29" t="s">
        <v>76</v>
      </c>
      <c r="J8" s="2" t="s">
        <v>23</v>
      </c>
      <c r="K8" s="35">
        <f>1425+2850+1400</f>
        <v>5675</v>
      </c>
      <c r="L8" s="49">
        <f>29070+50000+24000</f>
        <v>103070</v>
      </c>
      <c r="M8" s="49">
        <f>2551886.4+5316657.5+2742398.4</f>
        <v>10610942.300000001</v>
      </c>
      <c r="N8" s="31" t="s">
        <v>69</v>
      </c>
    </row>
    <row r="9" spans="1:14" s="20" customFormat="1" ht="37.5" x14ac:dyDescent="0.2">
      <c r="A9" s="11">
        <v>6</v>
      </c>
      <c r="B9" s="79" t="s">
        <v>55</v>
      </c>
      <c r="C9" s="43" t="s">
        <v>23</v>
      </c>
      <c r="D9" s="37">
        <f>515+42+140+140</f>
        <v>837</v>
      </c>
      <c r="E9" s="47">
        <f>5447.3+5021.6+1400+2141</f>
        <v>14009.900000000001</v>
      </c>
      <c r="F9" s="47">
        <f>408119.54+1203083.64+413495.46+785013.15</f>
        <v>2809711.79</v>
      </c>
      <c r="G9" s="88" t="s">
        <v>119</v>
      </c>
      <c r="H9" s="26">
        <v>6</v>
      </c>
      <c r="I9" s="29" t="s">
        <v>64</v>
      </c>
      <c r="J9" s="2" t="s">
        <v>23</v>
      </c>
      <c r="K9" s="35">
        <v>8616</v>
      </c>
      <c r="L9" s="49">
        <v>114592</v>
      </c>
      <c r="M9" s="49">
        <v>10207545.6</v>
      </c>
      <c r="N9" s="31" t="s">
        <v>79</v>
      </c>
    </row>
    <row r="10" spans="1:14" s="20" customFormat="1" ht="37.5" x14ac:dyDescent="0.2">
      <c r="A10" s="11">
        <v>7</v>
      </c>
      <c r="B10" s="52" t="s">
        <v>36</v>
      </c>
      <c r="C10" s="11" t="s">
        <v>23</v>
      </c>
      <c r="D10" s="2">
        <f>23+3</f>
        <v>26</v>
      </c>
      <c r="E10" s="4">
        <f>68320+31100</f>
        <v>99420</v>
      </c>
      <c r="F10" s="4">
        <f>2204510.71+503534.91</f>
        <v>2708045.62</v>
      </c>
      <c r="G10" s="14" t="s">
        <v>39</v>
      </c>
      <c r="H10" s="26">
        <v>7</v>
      </c>
      <c r="I10" s="29" t="s">
        <v>99</v>
      </c>
      <c r="J10" s="2" t="s">
        <v>23</v>
      </c>
      <c r="K10" s="35">
        <f>68+254+365+196+48</f>
        <v>931</v>
      </c>
      <c r="L10" s="49">
        <f>36490+151433+169080+94600+24640</f>
        <v>476243</v>
      </c>
      <c r="M10" s="49">
        <f>32779.23+518075.82+160043.52+2122511.58+6363498.23</f>
        <v>9196908.3800000008</v>
      </c>
      <c r="N10" s="31" t="s">
        <v>100</v>
      </c>
    </row>
    <row r="11" spans="1:14" s="20" customFormat="1" ht="37.5" x14ac:dyDescent="0.2">
      <c r="A11" s="11">
        <v>8</v>
      </c>
      <c r="B11" s="79" t="s">
        <v>54</v>
      </c>
      <c r="C11" s="43" t="s">
        <v>53</v>
      </c>
      <c r="D11" s="37">
        <v>5</v>
      </c>
      <c r="E11" s="47">
        <v>21174</v>
      </c>
      <c r="F11" s="47">
        <v>1929104.6</v>
      </c>
      <c r="G11" s="41" t="s">
        <v>62</v>
      </c>
      <c r="H11" s="26">
        <v>8</v>
      </c>
      <c r="I11" s="60" t="s">
        <v>33</v>
      </c>
      <c r="J11" s="2" t="s">
        <v>23</v>
      </c>
      <c r="K11" s="35">
        <f>4201+3178</f>
        <v>7379</v>
      </c>
      <c r="L11" s="49">
        <f>81629+91457</f>
        <v>173086</v>
      </c>
      <c r="M11" s="49">
        <f>3943308.17+2785761.93</f>
        <v>6729070.0999999996</v>
      </c>
      <c r="N11" s="31" t="s">
        <v>27</v>
      </c>
    </row>
    <row r="12" spans="1:14" s="20" customFormat="1" ht="18.75" x14ac:dyDescent="0.2">
      <c r="A12" s="11">
        <v>9</v>
      </c>
      <c r="B12" s="44" t="s">
        <v>108</v>
      </c>
      <c r="C12" s="43" t="s">
        <v>109</v>
      </c>
      <c r="D12" s="37">
        <v>342</v>
      </c>
      <c r="E12" s="47">
        <v>1588.7</v>
      </c>
      <c r="F12" s="47">
        <v>905616.50767599989</v>
      </c>
      <c r="G12" s="41" t="s">
        <v>32</v>
      </c>
      <c r="H12" s="26">
        <v>9</v>
      </c>
      <c r="I12" s="1" t="s">
        <v>117</v>
      </c>
      <c r="J12" s="2" t="s">
        <v>53</v>
      </c>
      <c r="K12" s="3">
        <v>10</v>
      </c>
      <c r="L12" s="4">
        <v>88000</v>
      </c>
      <c r="M12" s="4">
        <v>5575377.5</v>
      </c>
      <c r="N12" s="12" t="s">
        <v>27</v>
      </c>
    </row>
    <row r="13" spans="1:14" s="20" customFormat="1" ht="37.5" x14ac:dyDescent="0.2">
      <c r="A13" s="11">
        <v>10</v>
      </c>
      <c r="B13" s="79" t="s">
        <v>60</v>
      </c>
      <c r="C13" s="43" t="s">
        <v>23</v>
      </c>
      <c r="D13" s="37">
        <v>37</v>
      </c>
      <c r="E13" s="47">
        <v>40800</v>
      </c>
      <c r="F13" s="47">
        <v>892431.13</v>
      </c>
      <c r="G13" s="41" t="s">
        <v>39</v>
      </c>
      <c r="H13" s="26">
        <v>10</v>
      </c>
      <c r="I13" s="1" t="s">
        <v>88</v>
      </c>
      <c r="J13" s="2" t="s">
        <v>23</v>
      </c>
      <c r="K13" s="3">
        <v>2073</v>
      </c>
      <c r="L13" s="4">
        <v>30190</v>
      </c>
      <c r="M13" s="4">
        <v>5071752.05</v>
      </c>
      <c r="N13" s="12" t="s">
        <v>27</v>
      </c>
    </row>
    <row r="14" spans="1:14" s="20" customFormat="1" ht="18.75" x14ac:dyDescent="0.2">
      <c r="A14" s="43">
        <v>11</v>
      </c>
      <c r="B14" s="79" t="s">
        <v>57</v>
      </c>
      <c r="C14" s="43" t="s">
        <v>23</v>
      </c>
      <c r="D14" s="37">
        <v>24</v>
      </c>
      <c r="E14" s="47">
        <v>29300</v>
      </c>
      <c r="F14" s="47">
        <v>640888.05000000005</v>
      </c>
      <c r="G14" s="41" t="s">
        <v>39</v>
      </c>
      <c r="H14" s="26">
        <v>11</v>
      </c>
      <c r="I14" s="1" t="s">
        <v>102</v>
      </c>
      <c r="J14" s="2" t="s">
        <v>23</v>
      </c>
      <c r="K14" s="3">
        <v>360</v>
      </c>
      <c r="L14" s="4">
        <v>72000</v>
      </c>
      <c r="M14" s="4">
        <v>4227888.5279999999</v>
      </c>
      <c r="N14" s="12" t="s">
        <v>27</v>
      </c>
    </row>
    <row r="15" spans="1:14" s="20" customFormat="1" ht="18.75" x14ac:dyDescent="0.2">
      <c r="A15" s="43">
        <v>12</v>
      </c>
      <c r="B15" s="44" t="s">
        <v>103</v>
      </c>
      <c r="C15" s="43" t="s">
        <v>109</v>
      </c>
      <c r="D15" s="37">
        <v>96</v>
      </c>
      <c r="E15" s="47">
        <v>466</v>
      </c>
      <c r="F15" s="47">
        <v>182378.52799999999</v>
      </c>
      <c r="G15" s="41" t="s">
        <v>110</v>
      </c>
      <c r="H15" s="26">
        <v>12</v>
      </c>
      <c r="I15" s="1" t="s">
        <v>87</v>
      </c>
      <c r="J15" s="2" t="s">
        <v>23</v>
      </c>
      <c r="K15" s="3">
        <v>1080</v>
      </c>
      <c r="L15" s="4">
        <v>54000</v>
      </c>
      <c r="M15" s="4">
        <v>3852806.73</v>
      </c>
      <c r="N15" s="12" t="s">
        <v>69</v>
      </c>
    </row>
    <row r="16" spans="1:14" s="20" customFormat="1" ht="75" x14ac:dyDescent="0.2">
      <c r="A16" s="43"/>
      <c r="B16" s="44"/>
      <c r="C16" s="43"/>
      <c r="D16" s="37"/>
      <c r="E16" s="47"/>
      <c r="F16" s="47"/>
      <c r="G16" s="41"/>
      <c r="H16" s="26">
        <v>13</v>
      </c>
      <c r="I16" s="1" t="s">
        <v>22</v>
      </c>
      <c r="J16" s="30" t="s">
        <v>23</v>
      </c>
      <c r="K16" s="3">
        <f>6+13+19+12+12</f>
        <v>62</v>
      </c>
      <c r="L16" s="4">
        <f>962+4440+20763+1531.3+774.91</f>
        <v>28471.21</v>
      </c>
      <c r="M16" s="4">
        <f>898928.06+630123.41+1113321.2+245880.89+132988.44</f>
        <v>3021242</v>
      </c>
      <c r="N16" s="12" t="s">
        <v>81</v>
      </c>
    </row>
    <row r="17" spans="1:14" s="20" customFormat="1" ht="18.75" x14ac:dyDescent="0.2">
      <c r="A17" s="43"/>
      <c r="B17" s="44"/>
      <c r="C17" s="43"/>
      <c r="D17" s="37"/>
      <c r="E17" s="47"/>
      <c r="F17" s="47"/>
      <c r="G17" s="41"/>
      <c r="H17" s="26">
        <v>14</v>
      </c>
      <c r="I17" s="1" t="s">
        <v>25</v>
      </c>
      <c r="J17" s="30" t="s">
        <v>23</v>
      </c>
      <c r="K17" s="3">
        <v>7</v>
      </c>
      <c r="L17" s="4">
        <v>15500</v>
      </c>
      <c r="M17" s="4">
        <v>2210486.4</v>
      </c>
      <c r="N17" s="12" t="s">
        <v>27</v>
      </c>
    </row>
    <row r="18" spans="1:14" s="20" customFormat="1" ht="18.75" x14ac:dyDescent="0.2">
      <c r="A18" s="43"/>
      <c r="B18" s="44"/>
      <c r="C18" s="43"/>
      <c r="D18" s="37"/>
      <c r="E18" s="47"/>
      <c r="F18" s="47"/>
      <c r="G18" s="41"/>
      <c r="H18" s="26">
        <v>15</v>
      </c>
      <c r="I18" s="1" t="s">
        <v>63</v>
      </c>
      <c r="J18" s="30" t="s">
        <v>23</v>
      </c>
      <c r="K18" s="3">
        <f>29+54</f>
        <v>83</v>
      </c>
      <c r="L18" s="4">
        <f>4705+16111</f>
        <v>20816</v>
      </c>
      <c r="M18" s="4">
        <f>1377387.36+87785.74</f>
        <v>1465173.1</v>
      </c>
      <c r="N18" s="12" t="s">
        <v>32</v>
      </c>
    </row>
    <row r="19" spans="1:14" s="20" customFormat="1" ht="18.75" x14ac:dyDescent="0.2">
      <c r="A19" s="43"/>
      <c r="B19" s="44"/>
      <c r="C19" s="43"/>
      <c r="D19" s="37"/>
      <c r="E19" s="47"/>
      <c r="F19" s="47"/>
      <c r="G19" s="41"/>
      <c r="H19" s="26">
        <v>16</v>
      </c>
      <c r="I19" s="36" t="s">
        <v>48</v>
      </c>
      <c r="J19" s="2" t="s">
        <v>23</v>
      </c>
      <c r="K19" s="3">
        <f>67+226</f>
        <v>293</v>
      </c>
      <c r="L19" s="4">
        <f>851.15+2005</f>
        <v>2856.15</v>
      </c>
      <c r="M19" s="4">
        <f>103648.61+1043485.33</f>
        <v>1147133.94</v>
      </c>
      <c r="N19" s="12" t="s">
        <v>46</v>
      </c>
    </row>
    <row r="20" spans="1:14" s="20" customFormat="1" ht="18.75" x14ac:dyDescent="0.2">
      <c r="A20" s="43"/>
      <c r="B20" s="44"/>
      <c r="C20" s="43"/>
      <c r="D20" s="37"/>
      <c r="E20" s="47"/>
      <c r="F20" s="47"/>
      <c r="G20" s="41"/>
      <c r="H20" s="26">
        <v>17</v>
      </c>
      <c r="I20" s="1" t="s">
        <v>34</v>
      </c>
      <c r="J20" s="2" t="s">
        <v>23</v>
      </c>
      <c r="K20" s="3">
        <v>83</v>
      </c>
      <c r="L20" s="4">
        <v>83660</v>
      </c>
      <c r="M20" s="4">
        <v>1146689.82</v>
      </c>
      <c r="N20" s="12" t="s">
        <v>35</v>
      </c>
    </row>
    <row r="21" spans="1:14" s="20" customFormat="1" ht="18.75" x14ac:dyDescent="0.2">
      <c r="A21" s="43"/>
      <c r="B21" s="44"/>
      <c r="C21" s="43"/>
      <c r="D21" s="37"/>
      <c r="E21" s="47"/>
      <c r="F21" s="47"/>
      <c r="G21" s="41"/>
      <c r="H21" s="26">
        <v>18</v>
      </c>
      <c r="I21" s="1" t="s">
        <v>31</v>
      </c>
      <c r="J21" s="2" t="s">
        <v>23</v>
      </c>
      <c r="K21" s="3">
        <v>406</v>
      </c>
      <c r="L21" s="4">
        <v>20250</v>
      </c>
      <c r="M21" s="4">
        <v>997174.98</v>
      </c>
      <c r="N21" s="12" t="s">
        <v>32</v>
      </c>
    </row>
    <row r="22" spans="1:14" s="20" customFormat="1" ht="37.5" x14ac:dyDescent="0.2">
      <c r="A22" s="43"/>
      <c r="B22" s="44"/>
      <c r="C22" s="43"/>
      <c r="D22" s="37"/>
      <c r="E22" s="47"/>
      <c r="F22" s="47"/>
      <c r="G22" s="41"/>
      <c r="H22" s="26">
        <v>19</v>
      </c>
      <c r="I22" s="1" t="s">
        <v>26</v>
      </c>
      <c r="J22" s="2" t="s">
        <v>23</v>
      </c>
      <c r="K22" s="3">
        <f>743+1030+967+743+1541</f>
        <v>5024</v>
      </c>
      <c r="L22" s="4">
        <f>26064.44+23500+27100+26005+50473.84</f>
        <v>153143.28</v>
      </c>
      <c r="M22" s="4">
        <f>239515.41+215655.38+246074.76+244811.07+477140.95</f>
        <v>1423197.57</v>
      </c>
      <c r="N22" s="12" t="s">
        <v>51</v>
      </c>
    </row>
    <row r="23" spans="1:14" s="20" customFormat="1" ht="18.75" x14ac:dyDescent="0.2">
      <c r="A23" s="43"/>
      <c r="B23" s="44"/>
      <c r="C23" s="43"/>
      <c r="D23" s="37"/>
      <c r="E23" s="47"/>
      <c r="F23" s="47"/>
      <c r="G23" s="41"/>
      <c r="H23" s="26">
        <v>20</v>
      </c>
      <c r="I23" s="1" t="s">
        <v>113</v>
      </c>
      <c r="J23" s="2" t="s">
        <v>61</v>
      </c>
      <c r="K23" s="3">
        <v>1</v>
      </c>
      <c r="L23" s="4">
        <v>9600</v>
      </c>
      <c r="M23" s="4">
        <v>573467.4</v>
      </c>
      <c r="N23" s="12" t="s">
        <v>27</v>
      </c>
    </row>
    <row r="24" spans="1:14" s="20" customFormat="1" ht="18.75" x14ac:dyDescent="0.2">
      <c r="A24" s="43"/>
      <c r="B24" s="44"/>
      <c r="C24" s="43"/>
      <c r="D24" s="37"/>
      <c r="E24" s="47"/>
      <c r="F24" s="47"/>
      <c r="G24" s="41"/>
      <c r="H24" s="26">
        <v>21</v>
      </c>
      <c r="I24" s="1" t="s">
        <v>86</v>
      </c>
      <c r="J24" s="2" t="s">
        <v>23</v>
      </c>
      <c r="K24" s="3">
        <v>180</v>
      </c>
      <c r="L24" s="4">
        <v>3294</v>
      </c>
      <c r="M24" s="4">
        <v>573133.06000000006</v>
      </c>
      <c r="N24" s="12" t="s">
        <v>73</v>
      </c>
    </row>
    <row r="25" spans="1:14" s="20" customFormat="1" ht="18.75" x14ac:dyDescent="0.2">
      <c r="A25" s="43"/>
      <c r="B25" s="44"/>
      <c r="C25" s="43"/>
      <c r="D25" s="37"/>
      <c r="E25" s="47"/>
      <c r="F25" s="47"/>
      <c r="G25" s="41"/>
      <c r="H25" s="26">
        <v>22</v>
      </c>
      <c r="I25" s="1" t="s">
        <v>101</v>
      </c>
      <c r="J25" s="2" t="s">
        <v>23</v>
      </c>
      <c r="K25" s="3">
        <v>333</v>
      </c>
      <c r="L25" s="4">
        <v>10639</v>
      </c>
      <c r="M25" s="4">
        <v>529060.4376200001</v>
      </c>
      <c r="N25" s="12" t="s">
        <v>27</v>
      </c>
    </row>
    <row r="26" spans="1:14" s="20" customFormat="1" ht="18.75" x14ac:dyDescent="0.2">
      <c r="A26" s="43"/>
      <c r="B26" s="44"/>
      <c r="C26" s="43"/>
      <c r="D26" s="37"/>
      <c r="E26" s="47"/>
      <c r="F26" s="47"/>
      <c r="G26" s="41"/>
      <c r="H26" s="26">
        <v>23</v>
      </c>
      <c r="I26" s="1" t="s">
        <v>65</v>
      </c>
      <c r="J26" s="2" t="s">
        <v>23</v>
      </c>
      <c r="K26" s="3">
        <v>1</v>
      </c>
      <c r="L26" s="4">
        <v>14710</v>
      </c>
      <c r="M26" s="4">
        <v>411643.58</v>
      </c>
      <c r="N26" s="12" t="s">
        <v>27</v>
      </c>
    </row>
    <row r="27" spans="1:14" s="20" customFormat="1" ht="18.75" x14ac:dyDescent="0.2">
      <c r="A27" s="43"/>
      <c r="B27" s="44"/>
      <c r="C27" s="43"/>
      <c r="D27" s="37"/>
      <c r="E27" s="47"/>
      <c r="F27" s="47"/>
      <c r="G27" s="41"/>
      <c r="H27" s="26">
        <v>24</v>
      </c>
      <c r="I27" s="1" t="s">
        <v>70</v>
      </c>
      <c r="J27" s="2" t="s">
        <v>23</v>
      </c>
      <c r="K27" s="3">
        <v>45</v>
      </c>
      <c r="L27" s="4">
        <v>20540</v>
      </c>
      <c r="M27" s="4">
        <v>356884.36</v>
      </c>
      <c r="N27" s="12" t="s">
        <v>27</v>
      </c>
    </row>
    <row r="28" spans="1:14" s="20" customFormat="1" ht="18.75" x14ac:dyDescent="0.2">
      <c r="A28" s="43"/>
      <c r="B28" s="44"/>
      <c r="C28" s="43"/>
      <c r="D28" s="37"/>
      <c r="E28" s="47"/>
      <c r="F28" s="47"/>
      <c r="G28" s="41"/>
      <c r="H28" s="26">
        <v>25</v>
      </c>
      <c r="I28" s="1" t="s">
        <v>120</v>
      </c>
      <c r="J28" s="2" t="s">
        <v>61</v>
      </c>
      <c r="K28" s="3">
        <v>9</v>
      </c>
      <c r="L28" s="4">
        <v>2500</v>
      </c>
      <c r="M28" s="4">
        <v>288328.39499999996</v>
      </c>
      <c r="N28" s="12" t="s">
        <v>27</v>
      </c>
    </row>
    <row r="29" spans="1:14" s="20" customFormat="1" ht="18.75" x14ac:dyDescent="0.2">
      <c r="A29" s="43"/>
      <c r="B29" s="44"/>
      <c r="C29" s="43"/>
      <c r="D29" s="37"/>
      <c r="E29" s="47"/>
      <c r="F29" s="47"/>
      <c r="G29" s="41"/>
      <c r="H29" s="26">
        <v>26</v>
      </c>
      <c r="I29" s="1" t="s">
        <v>92</v>
      </c>
      <c r="J29" s="2" t="s">
        <v>23</v>
      </c>
      <c r="K29" s="3">
        <v>3</v>
      </c>
      <c r="L29" s="4">
        <v>989</v>
      </c>
      <c r="M29" s="4">
        <v>228078.85</v>
      </c>
      <c r="N29" s="12" t="s">
        <v>35</v>
      </c>
    </row>
    <row r="30" spans="1:14" s="20" customFormat="1" ht="18.75" x14ac:dyDescent="0.2">
      <c r="A30" s="43"/>
      <c r="B30" s="44"/>
      <c r="C30" s="43"/>
      <c r="D30" s="37"/>
      <c r="E30" s="47"/>
      <c r="F30" s="47"/>
      <c r="G30" s="41"/>
      <c r="H30" s="26">
        <v>27</v>
      </c>
      <c r="I30" s="1" t="s">
        <v>66</v>
      </c>
      <c r="J30" s="2" t="s">
        <v>23</v>
      </c>
      <c r="K30" s="3">
        <v>3</v>
      </c>
      <c r="L30" s="4">
        <v>796</v>
      </c>
      <c r="M30" s="4">
        <v>54683.28</v>
      </c>
      <c r="N30" s="12" t="s">
        <v>68</v>
      </c>
    </row>
    <row r="31" spans="1:14" s="20" customFormat="1" ht="18.75" x14ac:dyDescent="0.2">
      <c r="A31" s="43"/>
      <c r="B31" s="44"/>
      <c r="C31" s="43"/>
      <c r="D31" s="37"/>
      <c r="E31" s="47"/>
      <c r="F31" s="47"/>
      <c r="G31" s="41"/>
      <c r="H31" s="26">
        <v>28</v>
      </c>
      <c r="I31" s="1" t="s">
        <v>71</v>
      </c>
      <c r="J31" s="2" t="s">
        <v>23</v>
      </c>
      <c r="K31" s="3">
        <v>1</v>
      </c>
      <c r="L31" s="4">
        <v>25</v>
      </c>
      <c r="M31" s="4">
        <v>20961.93</v>
      </c>
      <c r="N31" s="12" t="s">
        <v>72</v>
      </c>
    </row>
    <row r="32" spans="1:14" ht="21.75" customHeight="1" thickBot="1" x14ac:dyDescent="0.25">
      <c r="A32" s="94" t="s">
        <v>10</v>
      </c>
      <c r="B32" s="95"/>
      <c r="C32" s="96"/>
      <c r="D32" s="34">
        <f>SUM(D4:D31)</f>
        <v>24687</v>
      </c>
      <c r="E32" s="34">
        <f>SUM(E4:E31)</f>
        <v>4542098.6000000006</v>
      </c>
      <c r="F32" s="34">
        <f>SUM(F4:F31)</f>
        <v>102341424.77567601</v>
      </c>
      <c r="G32" s="23"/>
      <c r="H32" s="94" t="s">
        <v>10</v>
      </c>
      <c r="I32" s="95"/>
      <c r="J32" s="96"/>
      <c r="K32" s="17">
        <f>SUM(K4:K31)</f>
        <v>587704</v>
      </c>
      <c r="L32" s="17">
        <f>SUM(L4:L31)</f>
        <v>4131154.2699999996</v>
      </c>
      <c r="M32" s="17">
        <f>SUM(M4:M31)</f>
        <v>546875919.23062027</v>
      </c>
      <c r="N32" s="18"/>
    </row>
    <row r="33" spans="5:13" ht="21.75" customHeight="1" thickTop="1" x14ac:dyDescent="0.2"/>
    <row r="34" spans="5:13" ht="21.75" customHeight="1" x14ac:dyDescent="0.2">
      <c r="M34" s="86"/>
    </row>
    <row r="35" spans="5:13" ht="21.75" customHeight="1" x14ac:dyDescent="0.2">
      <c r="E35" s="86"/>
      <c r="F35" s="86"/>
    </row>
  </sheetData>
  <sortState ref="B4:G15">
    <sortCondition descending="1" ref="F4:F15"/>
  </sortState>
  <mergeCells count="5">
    <mergeCell ref="A1:N1"/>
    <mergeCell ref="A2:G2"/>
    <mergeCell ref="H2:N2"/>
    <mergeCell ref="A32:C32"/>
    <mergeCell ref="H32:J32"/>
  </mergeCells>
  <pageMargins left="0.35433070866141736" right="0.15748031496062992" top="0.55118110236220474" bottom="0.39370078740157483" header="0.31496062992125984" footer="0.31496062992125984"/>
  <pageSetup paperSize="9" scale="8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zoomScale="120" zoomScaleNormal="120" workbookViewId="0">
      <selection activeCell="I17" sqref="I17"/>
    </sheetView>
  </sheetViews>
  <sheetFormatPr defaultRowHeight="18.75" x14ac:dyDescent="0.2"/>
  <cols>
    <col min="1" max="1" width="3.5" style="61" customWidth="1"/>
    <col min="2" max="2" width="13.75" style="20" customWidth="1"/>
    <col min="3" max="3" width="5.75" style="61" customWidth="1"/>
    <col min="4" max="4" width="7.875" style="20" bestFit="1" customWidth="1"/>
    <col min="5" max="5" width="10.625" style="20" customWidth="1"/>
    <col min="6" max="6" width="13.125" style="20" customWidth="1"/>
    <col min="7" max="7" width="12" style="61" customWidth="1"/>
    <col min="8" max="8" width="4.25" style="61" customWidth="1"/>
    <col min="9" max="9" width="14.5" style="20" customWidth="1"/>
    <col min="10" max="10" width="6.5" style="61" customWidth="1"/>
    <col min="11" max="11" width="10" style="20" bestFit="1" customWidth="1"/>
    <col min="12" max="12" width="11.5" style="20" bestFit="1" customWidth="1"/>
    <col min="13" max="13" width="14.5" style="20" customWidth="1"/>
    <col min="14" max="14" width="13.75" style="61" customWidth="1"/>
    <col min="15" max="257" width="9" style="20"/>
    <col min="258" max="258" width="2.875" style="20" customWidth="1"/>
    <col min="259" max="259" width="21.625" style="20" customWidth="1"/>
    <col min="260" max="260" width="9" style="20"/>
    <col min="261" max="261" width="8.5" style="20" customWidth="1"/>
    <col min="262" max="262" width="10.875" style="20" bestFit="1" customWidth="1"/>
    <col min="263" max="263" width="12.875" style="20" customWidth="1"/>
    <col min="264" max="264" width="3.25" style="20" customWidth="1"/>
    <col min="265" max="265" width="21.625" style="20" customWidth="1"/>
    <col min="266" max="266" width="9" style="20"/>
    <col min="267" max="267" width="8.875" style="20" bestFit="1" customWidth="1"/>
    <col min="268" max="268" width="10.75" style="20" customWidth="1"/>
    <col min="269" max="269" width="12.75" style="20" bestFit="1" customWidth="1"/>
    <col min="270" max="513" width="9" style="20"/>
    <col min="514" max="514" width="2.875" style="20" customWidth="1"/>
    <col min="515" max="515" width="21.625" style="20" customWidth="1"/>
    <col min="516" max="516" width="9" style="20"/>
    <col min="517" max="517" width="8.5" style="20" customWidth="1"/>
    <col min="518" max="518" width="10.875" style="20" bestFit="1" customWidth="1"/>
    <col min="519" max="519" width="12.875" style="20" customWidth="1"/>
    <col min="520" max="520" width="3.25" style="20" customWidth="1"/>
    <col min="521" max="521" width="21.625" style="20" customWidth="1"/>
    <col min="522" max="522" width="9" style="20"/>
    <col min="523" max="523" width="8.875" style="20" bestFit="1" customWidth="1"/>
    <col min="524" max="524" width="10.75" style="20" customWidth="1"/>
    <col min="525" max="525" width="12.75" style="20" bestFit="1" customWidth="1"/>
    <col min="526" max="769" width="9" style="20"/>
    <col min="770" max="770" width="2.875" style="20" customWidth="1"/>
    <col min="771" max="771" width="21.625" style="20" customWidth="1"/>
    <col min="772" max="772" width="9" style="20"/>
    <col min="773" max="773" width="8.5" style="20" customWidth="1"/>
    <col min="774" max="774" width="10.875" style="20" bestFit="1" customWidth="1"/>
    <col min="775" max="775" width="12.875" style="20" customWidth="1"/>
    <col min="776" max="776" width="3.25" style="20" customWidth="1"/>
    <col min="777" max="777" width="21.625" style="20" customWidth="1"/>
    <col min="778" max="778" width="9" style="20"/>
    <col min="779" max="779" width="8.875" style="20" bestFit="1" customWidth="1"/>
    <col min="780" max="780" width="10.75" style="20" customWidth="1"/>
    <col min="781" max="781" width="12.75" style="20" bestFit="1" customWidth="1"/>
    <col min="782" max="1025" width="9" style="20"/>
    <col min="1026" max="1026" width="2.875" style="20" customWidth="1"/>
    <col min="1027" max="1027" width="21.625" style="20" customWidth="1"/>
    <col min="1028" max="1028" width="9" style="20"/>
    <col min="1029" max="1029" width="8.5" style="20" customWidth="1"/>
    <col min="1030" max="1030" width="10.875" style="20" bestFit="1" customWidth="1"/>
    <col min="1031" max="1031" width="12.875" style="20" customWidth="1"/>
    <col min="1032" max="1032" width="3.25" style="20" customWidth="1"/>
    <col min="1033" max="1033" width="21.625" style="20" customWidth="1"/>
    <col min="1034" max="1034" width="9" style="20"/>
    <col min="1035" max="1035" width="8.875" style="20" bestFit="1" customWidth="1"/>
    <col min="1036" max="1036" width="10.75" style="20" customWidth="1"/>
    <col min="1037" max="1037" width="12.75" style="20" bestFit="1" customWidth="1"/>
    <col min="1038" max="1281" width="9" style="20"/>
    <col min="1282" max="1282" width="2.875" style="20" customWidth="1"/>
    <col min="1283" max="1283" width="21.625" style="20" customWidth="1"/>
    <col min="1284" max="1284" width="9" style="20"/>
    <col min="1285" max="1285" width="8.5" style="20" customWidth="1"/>
    <col min="1286" max="1286" width="10.875" style="20" bestFit="1" customWidth="1"/>
    <col min="1287" max="1287" width="12.875" style="20" customWidth="1"/>
    <col min="1288" max="1288" width="3.25" style="20" customWidth="1"/>
    <col min="1289" max="1289" width="21.625" style="20" customWidth="1"/>
    <col min="1290" max="1290" width="9" style="20"/>
    <col min="1291" max="1291" width="8.875" style="20" bestFit="1" customWidth="1"/>
    <col min="1292" max="1292" width="10.75" style="20" customWidth="1"/>
    <col min="1293" max="1293" width="12.75" style="20" bestFit="1" customWidth="1"/>
    <col min="1294" max="1537" width="9" style="20"/>
    <col min="1538" max="1538" width="2.875" style="20" customWidth="1"/>
    <col min="1539" max="1539" width="21.625" style="20" customWidth="1"/>
    <col min="1540" max="1540" width="9" style="20"/>
    <col min="1541" max="1541" width="8.5" style="20" customWidth="1"/>
    <col min="1542" max="1542" width="10.875" style="20" bestFit="1" customWidth="1"/>
    <col min="1543" max="1543" width="12.875" style="20" customWidth="1"/>
    <col min="1544" max="1544" width="3.25" style="20" customWidth="1"/>
    <col min="1545" max="1545" width="21.625" style="20" customWidth="1"/>
    <col min="1546" max="1546" width="9" style="20"/>
    <col min="1547" max="1547" width="8.875" style="20" bestFit="1" customWidth="1"/>
    <col min="1548" max="1548" width="10.75" style="20" customWidth="1"/>
    <col min="1549" max="1549" width="12.75" style="20" bestFit="1" customWidth="1"/>
    <col min="1550" max="1793" width="9" style="20"/>
    <col min="1794" max="1794" width="2.875" style="20" customWidth="1"/>
    <col min="1795" max="1795" width="21.625" style="20" customWidth="1"/>
    <col min="1796" max="1796" width="9" style="20"/>
    <col min="1797" max="1797" width="8.5" style="20" customWidth="1"/>
    <col min="1798" max="1798" width="10.875" style="20" bestFit="1" customWidth="1"/>
    <col min="1799" max="1799" width="12.875" style="20" customWidth="1"/>
    <col min="1800" max="1800" width="3.25" style="20" customWidth="1"/>
    <col min="1801" max="1801" width="21.625" style="20" customWidth="1"/>
    <col min="1802" max="1802" width="9" style="20"/>
    <col min="1803" max="1803" width="8.875" style="20" bestFit="1" customWidth="1"/>
    <col min="1804" max="1804" width="10.75" style="20" customWidth="1"/>
    <col min="1805" max="1805" width="12.75" style="20" bestFit="1" customWidth="1"/>
    <col min="1806" max="2049" width="9" style="20"/>
    <col min="2050" max="2050" width="2.875" style="20" customWidth="1"/>
    <col min="2051" max="2051" width="21.625" style="20" customWidth="1"/>
    <col min="2052" max="2052" width="9" style="20"/>
    <col min="2053" max="2053" width="8.5" style="20" customWidth="1"/>
    <col min="2054" max="2054" width="10.875" style="20" bestFit="1" customWidth="1"/>
    <col min="2055" max="2055" width="12.875" style="20" customWidth="1"/>
    <col min="2056" max="2056" width="3.25" style="20" customWidth="1"/>
    <col min="2057" max="2057" width="21.625" style="20" customWidth="1"/>
    <col min="2058" max="2058" width="9" style="20"/>
    <col min="2059" max="2059" width="8.875" style="20" bestFit="1" customWidth="1"/>
    <col min="2060" max="2060" width="10.75" style="20" customWidth="1"/>
    <col min="2061" max="2061" width="12.75" style="20" bestFit="1" customWidth="1"/>
    <col min="2062" max="2305" width="9" style="20"/>
    <col min="2306" max="2306" width="2.875" style="20" customWidth="1"/>
    <col min="2307" max="2307" width="21.625" style="20" customWidth="1"/>
    <col min="2308" max="2308" width="9" style="20"/>
    <col min="2309" max="2309" width="8.5" style="20" customWidth="1"/>
    <col min="2310" max="2310" width="10.875" style="20" bestFit="1" customWidth="1"/>
    <col min="2311" max="2311" width="12.875" style="20" customWidth="1"/>
    <col min="2312" max="2312" width="3.25" style="20" customWidth="1"/>
    <col min="2313" max="2313" width="21.625" style="20" customWidth="1"/>
    <col min="2314" max="2314" width="9" style="20"/>
    <col min="2315" max="2315" width="8.875" style="20" bestFit="1" customWidth="1"/>
    <col min="2316" max="2316" width="10.75" style="20" customWidth="1"/>
    <col min="2317" max="2317" width="12.75" style="20" bestFit="1" customWidth="1"/>
    <col min="2318" max="2561" width="9" style="20"/>
    <col min="2562" max="2562" width="2.875" style="20" customWidth="1"/>
    <col min="2563" max="2563" width="21.625" style="20" customWidth="1"/>
    <col min="2564" max="2564" width="9" style="20"/>
    <col min="2565" max="2565" width="8.5" style="20" customWidth="1"/>
    <col min="2566" max="2566" width="10.875" style="20" bestFit="1" customWidth="1"/>
    <col min="2567" max="2567" width="12.875" style="20" customWidth="1"/>
    <col min="2568" max="2568" width="3.25" style="20" customWidth="1"/>
    <col min="2569" max="2569" width="21.625" style="20" customWidth="1"/>
    <col min="2570" max="2570" width="9" style="20"/>
    <col min="2571" max="2571" width="8.875" style="20" bestFit="1" customWidth="1"/>
    <col min="2572" max="2572" width="10.75" style="20" customWidth="1"/>
    <col min="2573" max="2573" width="12.75" style="20" bestFit="1" customWidth="1"/>
    <col min="2574" max="2817" width="9" style="20"/>
    <col min="2818" max="2818" width="2.875" style="20" customWidth="1"/>
    <col min="2819" max="2819" width="21.625" style="20" customWidth="1"/>
    <col min="2820" max="2820" width="9" style="20"/>
    <col min="2821" max="2821" width="8.5" style="20" customWidth="1"/>
    <col min="2822" max="2822" width="10.875" style="20" bestFit="1" customWidth="1"/>
    <col min="2823" max="2823" width="12.875" style="20" customWidth="1"/>
    <col min="2824" max="2824" width="3.25" style="20" customWidth="1"/>
    <col min="2825" max="2825" width="21.625" style="20" customWidth="1"/>
    <col min="2826" max="2826" width="9" style="20"/>
    <col min="2827" max="2827" width="8.875" style="20" bestFit="1" customWidth="1"/>
    <col min="2828" max="2828" width="10.75" style="20" customWidth="1"/>
    <col min="2829" max="2829" width="12.75" style="20" bestFit="1" customWidth="1"/>
    <col min="2830" max="3073" width="9" style="20"/>
    <col min="3074" max="3074" width="2.875" style="20" customWidth="1"/>
    <col min="3075" max="3075" width="21.625" style="20" customWidth="1"/>
    <col min="3076" max="3076" width="9" style="20"/>
    <col min="3077" max="3077" width="8.5" style="20" customWidth="1"/>
    <col min="3078" max="3078" width="10.875" style="20" bestFit="1" customWidth="1"/>
    <col min="3079" max="3079" width="12.875" style="20" customWidth="1"/>
    <col min="3080" max="3080" width="3.25" style="20" customWidth="1"/>
    <col min="3081" max="3081" width="21.625" style="20" customWidth="1"/>
    <col min="3082" max="3082" width="9" style="20"/>
    <col min="3083" max="3083" width="8.875" style="20" bestFit="1" customWidth="1"/>
    <col min="3084" max="3084" width="10.75" style="20" customWidth="1"/>
    <col min="3085" max="3085" width="12.75" style="20" bestFit="1" customWidth="1"/>
    <col min="3086" max="3329" width="9" style="20"/>
    <col min="3330" max="3330" width="2.875" style="20" customWidth="1"/>
    <col min="3331" max="3331" width="21.625" style="20" customWidth="1"/>
    <col min="3332" max="3332" width="9" style="20"/>
    <col min="3333" max="3333" width="8.5" style="20" customWidth="1"/>
    <col min="3334" max="3334" width="10.875" style="20" bestFit="1" customWidth="1"/>
    <col min="3335" max="3335" width="12.875" style="20" customWidth="1"/>
    <col min="3336" max="3336" width="3.25" style="20" customWidth="1"/>
    <col min="3337" max="3337" width="21.625" style="20" customWidth="1"/>
    <col min="3338" max="3338" width="9" style="20"/>
    <col min="3339" max="3339" width="8.875" style="20" bestFit="1" customWidth="1"/>
    <col min="3340" max="3340" width="10.75" style="20" customWidth="1"/>
    <col min="3341" max="3341" width="12.75" style="20" bestFit="1" customWidth="1"/>
    <col min="3342" max="3585" width="9" style="20"/>
    <col min="3586" max="3586" width="2.875" style="20" customWidth="1"/>
    <col min="3587" max="3587" width="21.625" style="20" customWidth="1"/>
    <col min="3588" max="3588" width="9" style="20"/>
    <col min="3589" max="3589" width="8.5" style="20" customWidth="1"/>
    <col min="3590" max="3590" width="10.875" style="20" bestFit="1" customWidth="1"/>
    <col min="3591" max="3591" width="12.875" style="20" customWidth="1"/>
    <col min="3592" max="3592" width="3.25" style="20" customWidth="1"/>
    <col min="3593" max="3593" width="21.625" style="20" customWidth="1"/>
    <col min="3594" max="3594" width="9" style="20"/>
    <col min="3595" max="3595" width="8.875" style="20" bestFit="1" customWidth="1"/>
    <col min="3596" max="3596" width="10.75" style="20" customWidth="1"/>
    <col min="3597" max="3597" width="12.75" style="20" bestFit="1" customWidth="1"/>
    <col min="3598" max="3841" width="9" style="20"/>
    <col min="3842" max="3842" width="2.875" style="20" customWidth="1"/>
    <col min="3843" max="3843" width="21.625" style="20" customWidth="1"/>
    <col min="3844" max="3844" width="9" style="20"/>
    <col min="3845" max="3845" width="8.5" style="20" customWidth="1"/>
    <col min="3846" max="3846" width="10.875" style="20" bestFit="1" customWidth="1"/>
    <col min="3847" max="3847" width="12.875" style="20" customWidth="1"/>
    <col min="3848" max="3848" width="3.25" style="20" customWidth="1"/>
    <col min="3849" max="3849" width="21.625" style="20" customWidth="1"/>
    <col min="3850" max="3850" width="9" style="20"/>
    <col min="3851" max="3851" width="8.875" style="20" bestFit="1" customWidth="1"/>
    <col min="3852" max="3852" width="10.75" style="20" customWidth="1"/>
    <col min="3853" max="3853" width="12.75" style="20" bestFit="1" customWidth="1"/>
    <col min="3854" max="4097" width="9" style="20"/>
    <col min="4098" max="4098" width="2.875" style="20" customWidth="1"/>
    <col min="4099" max="4099" width="21.625" style="20" customWidth="1"/>
    <col min="4100" max="4100" width="9" style="20"/>
    <col min="4101" max="4101" width="8.5" style="20" customWidth="1"/>
    <col min="4102" max="4102" width="10.875" style="20" bestFit="1" customWidth="1"/>
    <col min="4103" max="4103" width="12.875" style="20" customWidth="1"/>
    <col min="4104" max="4104" width="3.25" style="20" customWidth="1"/>
    <col min="4105" max="4105" width="21.625" style="20" customWidth="1"/>
    <col min="4106" max="4106" width="9" style="20"/>
    <col min="4107" max="4107" width="8.875" style="20" bestFit="1" customWidth="1"/>
    <col min="4108" max="4108" width="10.75" style="20" customWidth="1"/>
    <col min="4109" max="4109" width="12.75" style="20" bestFit="1" customWidth="1"/>
    <col min="4110" max="4353" width="9" style="20"/>
    <col min="4354" max="4354" width="2.875" style="20" customWidth="1"/>
    <col min="4355" max="4355" width="21.625" style="20" customWidth="1"/>
    <col min="4356" max="4356" width="9" style="20"/>
    <col min="4357" max="4357" width="8.5" style="20" customWidth="1"/>
    <col min="4358" max="4358" width="10.875" style="20" bestFit="1" customWidth="1"/>
    <col min="4359" max="4359" width="12.875" style="20" customWidth="1"/>
    <col min="4360" max="4360" width="3.25" style="20" customWidth="1"/>
    <col min="4361" max="4361" width="21.625" style="20" customWidth="1"/>
    <col min="4362" max="4362" width="9" style="20"/>
    <col min="4363" max="4363" width="8.875" style="20" bestFit="1" customWidth="1"/>
    <col min="4364" max="4364" width="10.75" style="20" customWidth="1"/>
    <col min="4365" max="4365" width="12.75" style="20" bestFit="1" customWidth="1"/>
    <col min="4366" max="4609" width="9" style="20"/>
    <col min="4610" max="4610" width="2.875" style="20" customWidth="1"/>
    <col min="4611" max="4611" width="21.625" style="20" customWidth="1"/>
    <col min="4612" max="4612" width="9" style="20"/>
    <col min="4613" max="4613" width="8.5" style="20" customWidth="1"/>
    <col min="4614" max="4614" width="10.875" style="20" bestFit="1" customWidth="1"/>
    <col min="4615" max="4615" width="12.875" style="20" customWidth="1"/>
    <col min="4616" max="4616" width="3.25" style="20" customWidth="1"/>
    <col min="4617" max="4617" width="21.625" style="20" customWidth="1"/>
    <col min="4618" max="4618" width="9" style="20"/>
    <col min="4619" max="4619" width="8.875" style="20" bestFit="1" customWidth="1"/>
    <col min="4620" max="4620" width="10.75" style="20" customWidth="1"/>
    <col min="4621" max="4621" width="12.75" style="20" bestFit="1" customWidth="1"/>
    <col min="4622" max="4865" width="9" style="20"/>
    <col min="4866" max="4866" width="2.875" style="20" customWidth="1"/>
    <col min="4867" max="4867" width="21.625" style="20" customWidth="1"/>
    <col min="4868" max="4868" width="9" style="20"/>
    <col min="4869" max="4869" width="8.5" style="20" customWidth="1"/>
    <col min="4870" max="4870" width="10.875" style="20" bestFit="1" customWidth="1"/>
    <col min="4871" max="4871" width="12.875" style="20" customWidth="1"/>
    <col min="4872" max="4872" width="3.25" style="20" customWidth="1"/>
    <col min="4873" max="4873" width="21.625" style="20" customWidth="1"/>
    <col min="4874" max="4874" width="9" style="20"/>
    <col min="4875" max="4875" width="8.875" style="20" bestFit="1" customWidth="1"/>
    <col min="4876" max="4876" width="10.75" style="20" customWidth="1"/>
    <col min="4877" max="4877" width="12.75" style="20" bestFit="1" customWidth="1"/>
    <col min="4878" max="5121" width="9" style="20"/>
    <col min="5122" max="5122" width="2.875" style="20" customWidth="1"/>
    <col min="5123" max="5123" width="21.625" style="20" customWidth="1"/>
    <col min="5124" max="5124" width="9" style="20"/>
    <col min="5125" max="5125" width="8.5" style="20" customWidth="1"/>
    <col min="5126" max="5126" width="10.875" style="20" bestFit="1" customWidth="1"/>
    <col min="5127" max="5127" width="12.875" style="20" customWidth="1"/>
    <col min="5128" max="5128" width="3.25" style="20" customWidth="1"/>
    <col min="5129" max="5129" width="21.625" style="20" customWidth="1"/>
    <col min="5130" max="5130" width="9" style="20"/>
    <col min="5131" max="5131" width="8.875" style="20" bestFit="1" customWidth="1"/>
    <col min="5132" max="5132" width="10.75" style="20" customWidth="1"/>
    <col min="5133" max="5133" width="12.75" style="20" bestFit="1" customWidth="1"/>
    <col min="5134" max="5377" width="9" style="20"/>
    <col min="5378" max="5378" width="2.875" style="20" customWidth="1"/>
    <col min="5379" max="5379" width="21.625" style="20" customWidth="1"/>
    <col min="5380" max="5380" width="9" style="20"/>
    <col min="5381" max="5381" width="8.5" style="20" customWidth="1"/>
    <col min="5382" max="5382" width="10.875" style="20" bestFit="1" customWidth="1"/>
    <col min="5383" max="5383" width="12.875" style="20" customWidth="1"/>
    <col min="5384" max="5384" width="3.25" style="20" customWidth="1"/>
    <col min="5385" max="5385" width="21.625" style="20" customWidth="1"/>
    <col min="5386" max="5386" width="9" style="20"/>
    <col min="5387" max="5387" width="8.875" style="20" bestFit="1" customWidth="1"/>
    <col min="5388" max="5388" width="10.75" style="20" customWidth="1"/>
    <col min="5389" max="5389" width="12.75" style="20" bestFit="1" customWidth="1"/>
    <col min="5390" max="5633" width="9" style="20"/>
    <col min="5634" max="5634" width="2.875" style="20" customWidth="1"/>
    <col min="5635" max="5635" width="21.625" style="20" customWidth="1"/>
    <col min="5636" max="5636" width="9" style="20"/>
    <col min="5637" max="5637" width="8.5" style="20" customWidth="1"/>
    <col min="5638" max="5638" width="10.875" style="20" bestFit="1" customWidth="1"/>
    <col min="5639" max="5639" width="12.875" style="20" customWidth="1"/>
    <col min="5640" max="5640" width="3.25" style="20" customWidth="1"/>
    <col min="5641" max="5641" width="21.625" style="20" customWidth="1"/>
    <col min="5642" max="5642" width="9" style="20"/>
    <col min="5643" max="5643" width="8.875" style="20" bestFit="1" customWidth="1"/>
    <col min="5644" max="5644" width="10.75" style="20" customWidth="1"/>
    <col min="5645" max="5645" width="12.75" style="20" bestFit="1" customWidth="1"/>
    <col min="5646" max="5889" width="9" style="20"/>
    <col min="5890" max="5890" width="2.875" style="20" customWidth="1"/>
    <col min="5891" max="5891" width="21.625" style="20" customWidth="1"/>
    <col min="5892" max="5892" width="9" style="20"/>
    <col min="5893" max="5893" width="8.5" style="20" customWidth="1"/>
    <col min="5894" max="5894" width="10.875" style="20" bestFit="1" customWidth="1"/>
    <col min="5895" max="5895" width="12.875" style="20" customWidth="1"/>
    <col min="5896" max="5896" width="3.25" style="20" customWidth="1"/>
    <col min="5897" max="5897" width="21.625" style="20" customWidth="1"/>
    <col min="5898" max="5898" width="9" style="20"/>
    <col min="5899" max="5899" width="8.875" style="20" bestFit="1" customWidth="1"/>
    <col min="5900" max="5900" width="10.75" style="20" customWidth="1"/>
    <col min="5901" max="5901" width="12.75" style="20" bestFit="1" customWidth="1"/>
    <col min="5902" max="6145" width="9" style="20"/>
    <col min="6146" max="6146" width="2.875" style="20" customWidth="1"/>
    <col min="6147" max="6147" width="21.625" style="20" customWidth="1"/>
    <col min="6148" max="6148" width="9" style="20"/>
    <col min="6149" max="6149" width="8.5" style="20" customWidth="1"/>
    <col min="6150" max="6150" width="10.875" style="20" bestFit="1" customWidth="1"/>
    <col min="6151" max="6151" width="12.875" style="20" customWidth="1"/>
    <col min="6152" max="6152" width="3.25" style="20" customWidth="1"/>
    <col min="6153" max="6153" width="21.625" style="20" customWidth="1"/>
    <col min="6154" max="6154" width="9" style="20"/>
    <col min="6155" max="6155" width="8.875" style="20" bestFit="1" customWidth="1"/>
    <col min="6156" max="6156" width="10.75" style="20" customWidth="1"/>
    <col min="6157" max="6157" width="12.75" style="20" bestFit="1" customWidth="1"/>
    <col min="6158" max="6401" width="9" style="20"/>
    <col min="6402" max="6402" width="2.875" style="20" customWidth="1"/>
    <col min="6403" max="6403" width="21.625" style="20" customWidth="1"/>
    <col min="6404" max="6404" width="9" style="20"/>
    <col min="6405" max="6405" width="8.5" style="20" customWidth="1"/>
    <col min="6406" max="6406" width="10.875" style="20" bestFit="1" customWidth="1"/>
    <col min="6407" max="6407" width="12.875" style="20" customWidth="1"/>
    <col min="6408" max="6408" width="3.25" style="20" customWidth="1"/>
    <col min="6409" max="6409" width="21.625" style="20" customWidth="1"/>
    <col min="6410" max="6410" width="9" style="20"/>
    <col min="6411" max="6411" width="8.875" style="20" bestFit="1" customWidth="1"/>
    <col min="6412" max="6412" width="10.75" style="20" customWidth="1"/>
    <col min="6413" max="6413" width="12.75" style="20" bestFit="1" customWidth="1"/>
    <col min="6414" max="6657" width="9" style="20"/>
    <col min="6658" max="6658" width="2.875" style="20" customWidth="1"/>
    <col min="6659" max="6659" width="21.625" style="20" customWidth="1"/>
    <col min="6660" max="6660" width="9" style="20"/>
    <col min="6661" max="6661" width="8.5" style="20" customWidth="1"/>
    <col min="6662" max="6662" width="10.875" style="20" bestFit="1" customWidth="1"/>
    <col min="6663" max="6663" width="12.875" style="20" customWidth="1"/>
    <col min="6664" max="6664" width="3.25" style="20" customWidth="1"/>
    <col min="6665" max="6665" width="21.625" style="20" customWidth="1"/>
    <col min="6666" max="6666" width="9" style="20"/>
    <col min="6667" max="6667" width="8.875" style="20" bestFit="1" customWidth="1"/>
    <col min="6668" max="6668" width="10.75" style="20" customWidth="1"/>
    <col min="6669" max="6669" width="12.75" style="20" bestFit="1" customWidth="1"/>
    <col min="6670" max="6913" width="9" style="20"/>
    <col min="6914" max="6914" width="2.875" style="20" customWidth="1"/>
    <col min="6915" max="6915" width="21.625" style="20" customWidth="1"/>
    <col min="6916" max="6916" width="9" style="20"/>
    <col min="6917" max="6917" width="8.5" style="20" customWidth="1"/>
    <col min="6918" max="6918" width="10.875" style="20" bestFit="1" customWidth="1"/>
    <col min="6919" max="6919" width="12.875" style="20" customWidth="1"/>
    <col min="6920" max="6920" width="3.25" style="20" customWidth="1"/>
    <col min="6921" max="6921" width="21.625" style="20" customWidth="1"/>
    <col min="6922" max="6922" width="9" style="20"/>
    <col min="6923" max="6923" width="8.875" style="20" bestFit="1" customWidth="1"/>
    <col min="6924" max="6924" width="10.75" style="20" customWidth="1"/>
    <col min="6925" max="6925" width="12.75" style="20" bestFit="1" customWidth="1"/>
    <col min="6926" max="7169" width="9" style="20"/>
    <col min="7170" max="7170" width="2.875" style="20" customWidth="1"/>
    <col min="7171" max="7171" width="21.625" style="20" customWidth="1"/>
    <col min="7172" max="7172" width="9" style="20"/>
    <col min="7173" max="7173" width="8.5" style="20" customWidth="1"/>
    <col min="7174" max="7174" width="10.875" style="20" bestFit="1" customWidth="1"/>
    <col min="7175" max="7175" width="12.875" style="20" customWidth="1"/>
    <col min="7176" max="7176" width="3.25" style="20" customWidth="1"/>
    <col min="7177" max="7177" width="21.625" style="20" customWidth="1"/>
    <col min="7178" max="7178" width="9" style="20"/>
    <col min="7179" max="7179" width="8.875" style="20" bestFit="1" customWidth="1"/>
    <col min="7180" max="7180" width="10.75" style="20" customWidth="1"/>
    <col min="7181" max="7181" width="12.75" style="20" bestFit="1" customWidth="1"/>
    <col min="7182" max="7425" width="9" style="20"/>
    <col min="7426" max="7426" width="2.875" style="20" customWidth="1"/>
    <col min="7427" max="7427" width="21.625" style="20" customWidth="1"/>
    <col min="7428" max="7428" width="9" style="20"/>
    <col min="7429" max="7429" width="8.5" style="20" customWidth="1"/>
    <col min="7430" max="7430" width="10.875" style="20" bestFit="1" customWidth="1"/>
    <col min="7431" max="7431" width="12.875" style="20" customWidth="1"/>
    <col min="7432" max="7432" width="3.25" style="20" customWidth="1"/>
    <col min="7433" max="7433" width="21.625" style="20" customWidth="1"/>
    <col min="7434" max="7434" width="9" style="20"/>
    <col min="7435" max="7435" width="8.875" style="20" bestFit="1" customWidth="1"/>
    <col min="7436" max="7436" width="10.75" style="20" customWidth="1"/>
    <col min="7437" max="7437" width="12.75" style="20" bestFit="1" customWidth="1"/>
    <col min="7438" max="7681" width="9" style="20"/>
    <col min="7682" max="7682" width="2.875" style="20" customWidth="1"/>
    <col min="7683" max="7683" width="21.625" style="20" customWidth="1"/>
    <col min="7684" max="7684" width="9" style="20"/>
    <col min="7685" max="7685" width="8.5" style="20" customWidth="1"/>
    <col min="7686" max="7686" width="10.875" style="20" bestFit="1" customWidth="1"/>
    <col min="7687" max="7687" width="12.875" style="20" customWidth="1"/>
    <col min="7688" max="7688" width="3.25" style="20" customWidth="1"/>
    <col min="7689" max="7689" width="21.625" style="20" customWidth="1"/>
    <col min="7690" max="7690" width="9" style="20"/>
    <col min="7691" max="7691" width="8.875" style="20" bestFit="1" customWidth="1"/>
    <col min="7692" max="7692" width="10.75" style="20" customWidth="1"/>
    <col min="7693" max="7693" width="12.75" style="20" bestFit="1" customWidth="1"/>
    <col min="7694" max="7937" width="9" style="20"/>
    <col min="7938" max="7938" width="2.875" style="20" customWidth="1"/>
    <col min="7939" max="7939" width="21.625" style="20" customWidth="1"/>
    <col min="7940" max="7940" width="9" style="20"/>
    <col min="7941" max="7941" width="8.5" style="20" customWidth="1"/>
    <col min="7942" max="7942" width="10.875" style="20" bestFit="1" customWidth="1"/>
    <col min="7943" max="7943" width="12.875" style="20" customWidth="1"/>
    <col min="7944" max="7944" width="3.25" style="20" customWidth="1"/>
    <col min="7945" max="7945" width="21.625" style="20" customWidth="1"/>
    <col min="7946" max="7946" width="9" style="20"/>
    <col min="7947" max="7947" width="8.875" style="20" bestFit="1" customWidth="1"/>
    <col min="7948" max="7948" width="10.75" style="20" customWidth="1"/>
    <col min="7949" max="7949" width="12.75" style="20" bestFit="1" customWidth="1"/>
    <col min="7950" max="8193" width="9" style="20"/>
    <col min="8194" max="8194" width="2.875" style="20" customWidth="1"/>
    <col min="8195" max="8195" width="21.625" style="20" customWidth="1"/>
    <col min="8196" max="8196" width="9" style="20"/>
    <col min="8197" max="8197" width="8.5" style="20" customWidth="1"/>
    <col min="8198" max="8198" width="10.875" style="20" bestFit="1" customWidth="1"/>
    <col min="8199" max="8199" width="12.875" style="20" customWidth="1"/>
    <col min="8200" max="8200" width="3.25" style="20" customWidth="1"/>
    <col min="8201" max="8201" width="21.625" style="20" customWidth="1"/>
    <col min="8202" max="8202" width="9" style="20"/>
    <col min="8203" max="8203" width="8.875" style="20" bestFit="1" customWidth="1"/>
    <col min="8204" max="8204" width="10.75" style="20" customWidth="1"/>
    <col min="8205" max="8205" width="12.75" style="20" bestFit="1" customWidth="1"/>
    <col min="8206" max="8449" width="9" style="20"/>
    <col min="8450" max="8450" width="2.875" style="20" customWidth="1"/>
    <col min="8451" max="8451" width="21.625" style="20" customWidth="1"/>
    <col min="8452" max="8452" width="9" style="20"/>
    <col min="8453" max="8453" width="8.5" style="20" customWidth="1"/>
    <col min="8454" max="8454" width="10.875" style="20" bestFit="1" customWidth="1"/>
    <col min="8455" max="8455" width="12.875" style="20" customWidth="1"/>
    <col min="8456" max="8456" width="3.25" style="20" customWidth="1"/>
    <col min="8457" max="8457" width="21.625" style="20" customWidth="1"/>
    <col min="8458" max="8458" width="9" style="20"/>
    <col min="8459" max="8459" width="8.875" style="20" bestFit="1" customWidth="1"/>
    <col min="8460" max="8460" width="10.75" style="20" customWidth="1"/>
    <col min="8461" max="8461" width="12.75" style="20" bestFit="1" customWidth="1"/>
    <col min="8462" max="8705" width="9" style="20"/>
    <col min="8706" max="8706" width="2.875" style="20" customWidth="1"/>
    <col min="8707" max="8707" width="21.625" style="20" customWidth="1"/>
    <col min="8708" max="8708" width="9" style="20"/>
    <col min="8709" max="8709" width="8.5" style="20" customWidth="1"/>
    <col min="8710" max="8710" width="10.875" style="20" bestFit="1" customWidth="1"/>
    <col min="8711" max="8711" width="12.875" style="20" customWidth="1"/>
    <col min="8712" max="8712" width="3.25" style="20" customWidth="1"/>
    <col min="8713" max="8713" width="21.625" style="20" customWidth="1"/>
    <col min="8714" max="8714" width="9" style="20"/>
    <col min="8715" max="8715" width="8.875" style="20" bestFit="1" customWidth="1"/>
    <col min="8716" max="8716" width="10.75" style="20" customWidth="1"/>
    <col min="8717" max="8717" width="12.75" style="20" bestFit="1" customWidth="1"/>
    <col min="8718" max="8961" width="9" style="20"/>
    <col min="8962" max="8962" width="2.875" style="20" customWidth="1"/>
    <col min="8963" max="8963" width="21.625" style="20" customWidth="1"/>
    <col min="8964" max="8964" width="9" style="20"/>
    <col min="8965" max="8965" width="8.5" style="20" customWidth="1"/>
    <col min="8966" max="8966" width="10.875" style="20" bestFit="1" customWidth="1"/>
    <col min="8967" max="8967" width="12.875" style="20" customWidth="1"/>
    <col min="8968" max="8968" width="3.25" style="20" customWidth="1"/>
    <col min="8969" max="8969" width="21.625" style="20" customWidth="1"/>
    <col min="8970" max="8970" width="9" style="20"/>
    <col min="8971" max="8971" width="8.875" style="20" bestFit="1" customWidth="1"/>
    <col min="8972" max="8972" width="10.75" style="20" customWidth="1"/>
    <col min="8973" max="8973" width="12.75" style="20" bestFit="1" customWidth="1"/>
    <col min="8974" max="9217" width="9" style="20"/>
    <col min="9218" max="9218" width="2.875" style="20" customWidth="1"/>
    <col min="9219" max="9219" width="21.625" style="20" customWidth="1"/>
    <col min="9220" max="9220" width="9" style="20"/>
    <col min="9221" max="9221" width="8.5" style="20" customWidth="1"/>
    <col min="9222" max="9222" width="10.875" style="20" bestFit="1" customWidth="1"/>
    <col min="9223" max="9223" width="12.875" style="20" customWidth="1"/>
    <col min="9224" max="9224" width="3.25" style="20" customWidth="1"/>
    <col min="9225" max="9225" width="21.625" style="20" customWidth="1"/>
    <col min="9226" max="9226" width="9" style="20"/>
    <col min="9227" max="9227" width="8.875" style="20" bestFit="1" customWidth="1"/>
    <col min="9228" max="9228" width="10.75" style="20" customWidth="1"/>
    <col min="9229" max="9229" width="12.75" style="20" bestFit="1" customWidth="1"/>
    <col min="9230" max="9473" width="9" style="20"/>
    <col min="9474" max="9474" width="2.875" style="20" customWidth="1"/>
    <col min="9475" max="9475" width="21.625" style="20" customWidth="1"/>
    <col min="9476" max="9476" width="9" style="20"/>
    <col min="9477" max="9477" width="8.5" style="20" customWidth="1"/>
    <col min="9478" max="9478" width="10.875" style="20" bestFit="1" customWidth="1"/>
    <col min="9479" max="9479" width="12.875" style="20" customWidth="1"/>
    <col min="9480" max="9480" width="3.25" style="20" customWidth="1"/>
    <col min="9481" max="9481" width="21.625" style="20" customWidth="1"/>
    <col min="9482" max="9482" width="9" style="20"/>
    <col min="9483" max="9483" width="8.875" style="20" bestFit="1" customWidth="1"/>
    <col min="9484" max="9484" width="10.75" style="20" customWidth="1"/>
    <col min="9485" max="9485" width="12.75" style="20" bestFit="1" customWidth="1"/>
    <col min="9486" max="9729" width="9" style="20"/>
    <col min="9730" max="9730" width="2.875" style="20" customWidth="1"/>
    <col min="9731" max="9731" width="21.625" style="20" customWidth="1"/>
    <col min="9732" max="9732" width="9" style="20"/>
    <col min="9733" max="9733" width="8.5" style="20" customWidth="1"/>
    <col min="9734" max="9734" width="10.875" style="20" bestFit="1" customWidth="1"/>
    <col min="9735" max="9735" width="12.875" style="20" customWidth="1"/>
    <col min="9736" max="9736" width="3.25" style="20" customWidth="1"/>
    <col min="9737" max="9737" width="21.625" style="20" customWidth="1"/>
    <col min="9738" max="9738" width="9" style="20"/>
    <col min="9739" max="9739" width="8.875" style="20" bestFit="1" customWidth="1"/>
    <col min="9740" max="9740" width="10.75" style="20" customWidth="1"/>
    <col min="9741" max="9741" width="12.75" style="20" bestFit="1" customWidth="1"/>
    <col min="9742" max="9985" width="9" style="20"/>
    <col min="9986" max="9986" width="2.875" style="20" customWidth="1"/>
    <col min="9987" max="9987" width="21.625" style="20" customWidth="1"/>
    <col min="9988" max="9988" width="9" style="20"/>
    <col min="9989" max="9989" width="8.5" style="20" customWidth="1"/>
    <col min="9990" max="9990" width="10.875" style="20" bestFit="1" customWidth="1"/>
    <col min="9991" max="9991" width="12.875" style="20" customWidth="1"/>
    <col min="9992" max="9992" width="3.25" style="20" customWidth="1"/>
    <col min="9993" max="9993" width="21.625" style="20" customWidth="1"/>
    <col min="9994" max="9994" width="9" style="20"/>
    <col min="9995" max="9995" width="8.875" style="20" bestFit="1" customWidth="1"/>
    <col min="9996" max="9996" width="10.75" style="20" customWidth="1"/>
    <col min="9997" max="9997" width="12.75" style="20" bestFit="1" customWidth="1"/>
    <col min="9998" max="10241" width="9" style="20"/>
    <col min="10242" max="10242" width="2.875" style="20" customWidth="1"/>
    <col min="10243" max="10243" width="21.625" style="20" customWidth="1"/>
    <col min="10244" max="10244" width="9" style="20"/>
    <col min="10245" max="10245" width="8.5" style="20" customWidth="1"/>
    <col min="10246" max="10246" width="10.875" style="20" bestFit="1" customWidth="1"/>
    <col min="10247" max="10247" width="12.875" style="20" customWidth="1"/>
    <col min="10248" max="10248" width="3.25" style="20" customWidth="1"/>
    <col min="10249" max="10249" width="21.625" style="20" customWidth="1"/>
    <col min="10250" max="10250" width="9" style="20"/>
    <col min="10251" max="10251" width="8.875" style="20" bestFit="1" customWidth="1"/>
    <col min="10252" max="10252" width="10.75" style="20" customWidth="1"/>
    <col min="10253" max="10253" width="12.75" style="20" bestFit="1" customWidth="1"/>
    <col min="10254" max="10497" width="9" style="20"/>
    <col min="10498" max="10498" width="2.875" style="20" customWidth="1"/>
    <col min="10499" max="10499" width="21.625" style="20" customWidth="1"/>
    <col min="10500" max="10500" width="9" style="20"/>
    <col min="10501" max="10501" width="8.5" style="20" customWidth="1"/>
    <col min="10502" max="10502" width="10.875" style="20" bestFit="1" customWidth="1"/>
    <col min="10503" max="10503" width="12.875" style="20" customWidth="1"/>
    <col min="10504" max="10504" width="3.25" style="20" customWidth="1"/>
    <col min="10505" max="10505" width="21.625" style="20" customWidth="1"/>
    <col min="10506" max="10506" width="9" style="20"/>
    <col min="10507" max="10507" width="8.875" style="20" bestFit="1" customWidth="1"/>
    <col min="10508" max="10508" width="10.75" style="20" customWidth="1"/>
    <col min="10509" max="10509" width="12.75" style="20" bestFit="1" customWidth="1"/>
    <col min="10510" max="10753" width="9" style="20"/>
    <col min="10754" max="10754" width="2.875" style="20" customWidth="1"/>
    <col min="10755" max="10755" width="21.625" style="20" customWidth="1"/>
    <col min="10756" max="10756" width="9" style="20"/>
    <col min="10757" max="10757" width="8.5" style="20" customWidth="1"/>
    <col min="10758" max="10758" width="10.875" style="20" bestFit="1" customWidth="1"/>
    <col min="10759" max="10759" width="12.875" style="20" customWidth="1"/>
    <col min="10760" max="10760" width="3.25" style="20" customWidth="1"/>
    <col min="10761" max="10761" width="21.625" style="20" customWidth="1"/>
    <col min="10762" max="10762" width="9" style="20"/>
    <col min="10763" max="10763" width="8.875" style="20" bestFit="1" customWidth="1"/>
    <col min="10764" max="10764" width="10.75" style="20" customWidth="1"/>
    <col min="10765" max="10765" width="12.75" style="20" bestFit="1" customWidth="1"/>
    <col min="10766" max="11009" width="9" style="20"/>
    <col min="11010" max="11010" width="2.875" style="20" customWidth="1"/>
    <col min="11011" max="11011" width="21.625" style="20" customWidth="1"/>
    <col min="11012" max="11012" width="9" style="20"/>
    <col min="11013" max="11013" width="8.5" style="20" customWidth="1"/>
    <col min="11014" max="11014" width="10.875" style="20" bestFit="1" customWidth="1"/>
    <col min="11015" max="11015" width="12.875" style="20" customWidth="1"/>
    <col min="11016" max="11016" width="3.25" style="20" customWidth="1"/>
    <col min="11017" max="11017" width="21.625" style="20" customWidth="1"/>
    <col min="11018" max="11018" width="9" style="20"/>
    <col min="11019" max="11019" width="8.875" style="20" bestFit="1" customWidth="1"/>
    <col min="11020" max="11020" width="10.75" style="20" customWidth="1"/>
    <col min="11021" max="11021" width="12.75" style="20" bestFit="1" customWidth="1"/>
    <col min="11022" max="11265" width="9" style="20"/>
    <col min="11266" max="11266" width="2.875" style="20" customWidth="1"/>
    <col min="11267" max="11267" width="21.625" style="20" customWidth="1"/>
    <col min="11268" max="11268" width="9" style="20"/>
    <col min="11269" max="11269" width="8.5" style="20" customWidth="1"/>
    <col min="11270" max="11270" width="10.875" style="20" bestFit="1" customWidth="1"/>
    <col min="11271" max="11271" width="12.875" style="20" customWidth="1"/>
    <col min="11272" max="11272" width="3.25" style="20" customWidth="1"/>
    <col min="11273" max="11273" width="21.625" style="20" customWidth="1"/>
    <col min="11274" max="11274" width="9" style="20"/>
    <col min="11275" max="11275" width="8.875" style="20" bestFit="1" customWidth="1"/>
    <col min="11276" max="11276" width="10.75" style="20" customWidth="1"/>
    <col min="11277" max="11277" width="12.75" style="20" bestFit="1" customWidth="1"/>
    <col min="11278" max="11521" width="9" style="20"/>
    <col min="11522" max="11522" width="2.875" style="20" customWidth="1"/>
    <col min="11523" max="11523" width="21.625" style="20" customWidth="1"/>
    <col min="11524" max="11524" width="9" style="20"/>
    <col min="11525" max="11525" width="8.5" style="20" customWidth="1"/>
    <col min="11526" max="11526" width="10.875" style="20" bestFit="1" customWidth="1"/>
    <col min="11527" max="11527" width="12.875" style="20" customWidth="1"/>
    <col min="11528" max="11528" width="3.25" style="20" customWidth="1"/>
    <col min="11529" max="11529" width="21.625" style="20" customWidth="1"/>
    <col min="11530" max="11530" width="9" style="20"/>
    <col min="11531" max="11531" width="8.875" style="20" bestFit="1" customWidth="1"/>
    <col min="11532" max="11532" width="10.75" style="20" customWidth="1"/>
    <col min="11533" max="11533" width="12.75" style="20" bestFit="1" customWidth="1"/>
    <col min="11534" max="11777" width="9" style="20"/>
    <col min="11778" max="11778" width="2.875" style="20" customWidth="1"/>
    <col min="11779" max="11779" width="21.625" style="20" customWidth="1"/>
    <col min="11780" max="11780" width="9" style="20"/>
    <col min="11781" max="11781" width="8.5" style="20" customWidth="1"/>
    <col min="11782" max="11782" width="10.875" style="20" bestFit="1" customWidth="1"/>
    <col min="11783" max="11783" width="12.875" style="20" customWidth="1"/>
    <col min="11784" max="11784" width="3.25" style="20" customWidth="1"/>
    <col min="11785" max="11785" width="21.625" style="20" customWidth="1"/>
    <col min="11786" max="11786" width="9" style="20"/>
    <col min="11787" max="11787" width="8.875" style="20" bestFit="1" customWidth="1"/>
    <col min="11788" max="11788" width="10.75" style="20" customWidth="1"/>
    <col min="11789" max="11789" width="12.75" style="20" bestFit="1" customWidth="1"/>
    <col min="11790" max="12033" width="9" style="20"/>
    <col min="12034" max="12034" width="2.875" style="20" customWidth="1"/>
    <col min="12035" max="12035" width="21.625" style="20" customWidth="1"/>
    <col min="12036" max="12036" width="9" style="20"/>
    <col min="12037" max="12037" width="8.5" style="20" customWidth="1"/>
    <col min="12038" max="12038" width="10.875" style="20" bestFit="1" customWidth="1"/>
    <col min="12039" max="12039" width="12.875" style="20" customWidth="1"/>
    <col min="12040" max="12040" width="3.25" style="20" customWidth="1"/>
    <col min="12041" max="12041" width="21.625" style="20" customWidth="1"/>
    <col min="12042" max="12042" width="9" style="20"/>
    <col min="12043" max="12043" width="8.875" style="20" bestFit="1" customWidth="1"/>
    <col min="12044" max="12044" width="10.75" style="20" customWidth="1"/>
    <col min="12045" max="12045" width="12.75" style="20" bestFit="1" customWidth="1"/>
    <col min="12046" max="12289" width="9" style="20"/>
    <col min="12290" max="12290" width="2.875" style="20" customWidth="1"/>
    <col min="12291" max="12291" width="21.625" style="20" customWidth="1"/>
    <col min="12292" max="12292" width="9" style="20"/>
    <col min="12293" max="12293" width="8.5" style="20" customWidth="1"/>
    <col min="12294" max="12294" width="10.875" style="20" bestFit="1" customWidth="1"/>
    <col min="12295" max="12295" width="12.875" style="20" customWidth="1"/>
    <col min="12296" max="12296" width="3.25" style="20" customWidth="1"/>
    <col min="12297" max="12297" width="21.625" style="20" customWidth="1"/>
    <col min="12298" max="12298" width="9" style="20"/>
    <col min="12299" max="12299" width="8.875" style="20" bestFit="1" customWidth="1"/>
    <col min="12300" max="12300" width="10.75" style="20" customWidth="1"/>
    <col min="12301" max="12301" width="12.75" style="20" bestFit="1" customWidth="1"/>
    <col min="12302" max="12545" width="9" style="20"/>
    <col min="12546" max="12546" width="2.875" style="20" customWidth="1"/>
    <col min="12547" max="12547" width="21.625" style="20" customWidth="1"/>
    <col min="12548" max="12548" width="9" style="20"/>
    <col min="12549" max="12549" width="8.5" style="20" customWidth="1"/>
    <col min="12550" max="12550" width="10.875" style="20" bestFit="1" customWidth="1"/>
    <col min="12551" max="12551" width="12.875" style="20" customWidth="1"/>
    <col min="12552" max="12552" width="3.25" style="20" customWidth="1"/>
    <col min="12553" max="12553" width="21.625" style="20" customWidth="1"/>
    <col min="12554" max="12554" width="9" style="20"/>
    <col min="12555" max="12555" width="8.875" style="20" bestFit="1" customWidth="1"/>
    <col min="12556" max="12556" width="10.75" style="20" customWidth="1"/>
    <col min="12557" max="12557" width="12.75" style="20" bestFit="1" customWidth="1"/>
    <col min="12558" max="12801" width="9" style="20"/>
    <col min="12802" max="12802" width="2.875" style="20" customWidth="1"/>
    <col min="12803" max="12803" width="21.625" style="20" customWidth="1"/>
    <col min="12804" max="12804" width="9" style="20"/>
    <col min="12805" max="12805" width="8.5" style="20" customWidth="1"/>
    <col min="12806" max="12806" width="10.875" style="20" bestFit="1" customWidth="1"/>
    <col min="12807" max="12807" width="12.875" style="20" customWidth="1"/>
    <col min="12808" max="12808" width="3.25" style="20" customWidth="1"/>
    <col min="12809" max="12809" width="21.625" style="20" customWidth="1"/>
    <col min="12810" max="12810" width="9" style="20"/>
    <col min="12811" max="12811" width="8.875" style="20" bestFit="1" customWidth="1"/>
    <col min="12812" max="12812" width="10.75" style="20" customWidth="1"/>
    <col min="12813" max="12813" width="12.75" style="20" bestFit="1" customWidth="1"/>
    <col min="12814" max="13057" width="9" style="20"/>
    <col min="13058" max="13058" width="2.875" style="20" customWidth="1"/>
    <col min="13059" max="13059" width="21.625" style="20" customWidth="1"/>
    <col min="13060" max="13060" width="9" style="20"/>
    <col min="13061" max="13061" width="8.5" style="20" customWidth="1"/>
    <col min="13062" max="13062" width="10.875" style="20" bestFit="1" customWidth="1"/>
    <col min="13063" max="13063" width="12.875" style="20" customWidth="1"/>
    <col min="13064" max="13064" width="3.25" style="20" customWidth="1"/>
    <col min="13065" max="13065" width="21.625" style="20" customWidth="1"/>
    <col min="13066" max="13066" width="9" style="20"/>
    <col min="13067" max="13067" width="8.875" style="20" bestFit="1" customWidth="1"/>
    <col min="13068" max="13068" width="10.75" style="20" customWidth="1"/>
    <col min="13069" max="13069" width="12.75" style="20" bestFit="1" customWidth="1"/>
    <col min="13070" max="13313" width="9" style="20"/>
    <col min="13314" max="13314" width="2.875" style="20" customWidth="1"/>
    <col min="13315" max="13315" width="21.625" style="20" customWidth="1"/>
    <col min="13316" max="13316" width="9" style="20"/>
    <col min="13317" max="13317" width="8.5" style="20" customWidth="1"/>
    <col min="13318" max="13318" width="10.875" style="20" bestFit="1" customWidth="1"/>
    <col min="13319" max="13319" width="12.875" style="20" customWidth="1"/>
    <col min="13320" max="13320" width="3.25" style="20" customWidth="1"/>
    <col min="13321" max="13321" width="21.625" style="20" customWidth="1"/>
    <col min="13322" max="13322" width="9" style="20"/>
    <col min="13323" max="13323" width="8.875" style="20" bestFit="1" customWidth="1"/>
    <col min="13324" max="13324" width="10.75" style="20" customWidth="1"/>
    <col min="13325" max="13325" width="12.75" style="20" bestFit="1" customWidth="1"/>
    <col min="13326" max="13569" width="9" style="20"/>
    <col min="13570" max="13570" width="2.875" style="20" customWidth="1"/>
    <col min="13571" max="13571" width="21.625" style="20" customWidth="1"/>
    <col min="13572" max="13572" width="9" style="20"/>
    <col min="13573" max="13573" width="8.5" style="20" customWidth="1"/>
    <col min="13574" max="13574" width="10.875" style="20" bestFit="1" customWidth="1"/>
    <col min="13575" max="13575" width="12.875" style="20" customWidth="1"/>
    <col min="13576" max="13576" width="3.25" style="20" customWidth="1"/>
    <col min="13577" max="13577" width="21.625" style="20" customWidth="1"/>
    <col min="13578" max="13578" width="9" style="20"/>
    <col min="13579" max="13579" width="8.875" style="20" bestFit="1" customWidth="1"/>
    <col min="13580" max="13580" width="10.75" style="20" customWidth="1"/>
    <col min="13581" max="13581" width="12.75" style="20" bestFit="1" customWidth="1"/>
    <col min="13582" max="13825" width="9" style="20"/>
    <col min="13826" max="13826" width="2.875" style="20" customWidth="1"/>
    <col min="13827" max="13827" width="21.625" style="20" customWidth="1"/>
    <col min="13828" max="13828" width="9" style="20"/>
    <col min="13829" max="13829" width="8.5" style="20" customWidth="1"/>
    <col min="13830" max="13830" width="10.875" style="20" bestFit="1" customWidth="1"/>
    <col min="13831" max="13831" width="12.875" style="20" customWidth="1"/>
    <col min="13832" max="13832" width="3.25" style="20" customWidth="1"/>
    <col min="13833" max="13833" width="21.625" style="20" customWidth="1"/>
    <col min="13834" max="13834" width="9" style="20"/>
    <col min="13835" max="13835" width="8.875" style="20" bestFit="1" customWidth="1"/>
    <col min="13836" max="13836" width="10.75" style="20" customWidth="1"/>
    <col min="13837" max="13837" width="12.75" style="20" bestFit="1" customWidth="1"/>
    <col min="13838" max="14081" width="9" style="20"/>
    <col min="14082" max="14082" width="2.875" style="20" customWidth="1"/>
    <col min="14083" max="14083" width="21.625" style="20" customWidth="1"/>
    <col min="14084" max="14084" width="9" style="20"/>
    <col min="14085" max="14085" width="8.5" style="20" customWidth="1"/>
    <col min="14086" max="14086" width="10.875" style="20" bestFit="1" customWidth="1"/>
    <col min="14087" max="14087" width="12.875" style="20" customWidth="1"/>
    <col min="14088" max="14088" width="3.25" style="20" customWidth="1"/>
    <col min="14089" max="14089" width="21.625" style="20" customWidth="1"/>
    <col min="14090" max="14090" width="9" style="20"/>
    <col min="14091" max="14091" width="8.875" style="20" bestFit="1" customWidth="1"/>
    <col min="14092" max="14092" width="10.75" style="20" customWidth="1"/>
    <col min="14093" max="14093" width="12.75" style="20" bestFit="1" customWidth="1"/>
    <col min="14094" max="14337" width="9" style="20"/>
    <col min="14338" max="14338" width="2.875" style="20" customWidth="1"/>
    <col min="14339" max="14339" width="21.625" style="20" customWidth="1"/>
    <col min="14340" max="14340" width="9" style="20"/>
    <col min="14341" max="14341" width="8.5" style="20" customWidth="1"/>
    <col min="14342" max="14342" width="10.875" style="20" bestFit="1" customWidth="1"/>
    <col min="14343" max="14343" width="12.875" style="20" customWidth="1"/>
    <col min="14344" max="14344" width="3.25" style="20" customWidth="1"/>
    <col min="14345" max="14345" width="21.625" style="20" customWidth="1"/>
    <col min="14346" max="14346" width="9" style="20"/>
    <col min="14347" max="14347" width="8.875" style="20" bestFit="1" customWidth="1"/>
    <col min="14348" max="14348" width="10.75" style="20" customWidth="1"/>
    <col min="14349" max="14349" width="12.75" style="20" bestFit="1" customWidth="1"/>
    <col min="14350" max="14593" width="9" style="20"/>
    <col min="14594" max="14594" width="2.875" style="20" customWidth="1"/>
    <col min="14595" max="14595" width="21.625" style="20" customWidth="1"/>
    <col min="14596" max="14596" width="9" style="20"/>
    <col min="14597" max="14597" width="8.5" style="20" customWidth="1"/>
    <col min="14598" max="14598" width="10.875" style="20" bestFit="1" customWidth="1"/>
    <col min="14599" max="14599" width="12.875" style="20" customWidth="1"/>
    <col min="14600" max="14600" width="3.25" style="20" customWidth="1"/>
    <col min="14601" max="14601" width="21.625" style="20" customWidth="1"/>
    <col min="14602" max="14602" width="9" style="20"/>
    <col min="14603" max="14603" width="8.875" style="20" bestFit="1" customWidth="1"/>
    <col min="14604" max="14604" width="10.75" style="20" customWidth="1"/>
    <col min="14605" max="14605" width="12.75" style="20" bestFit="1" customWidth="1"/>
    <col min="14606" max="14849" width="9" style="20"/>
    <col min="14850" max="14850" width="2.875" style="20" customWidth="1"/>
    <col min="14851" max="14851" width="21.625" style="20" customWidth="1"/>
    <col min="14852" max="14852" width="9" style="20"/>
    <col min="14853" max="14853" width="8.5" style="20" customWidth="1"/>
    <col min="14854" max="14854" width="10.875" style="20" bestFit="1" customWidth="1"/>
    <col min="14855" max="14855" width="12.875" style="20" customWidth="1"/>
    <col min="14856" max="14856" width="3.25" style="20" customWidth="1"/>
    <col min="14857" max="14857" width="21.625" style="20" customWidth="1"/>
    <col min="14858" max="14858" width="9" style="20"/>
    <col min="14859" max="14859" width="8.875" style="20" bestFit="1" customWidth="1"/>
    <col min="14860" max="14860" width="10.75" style="20" customWidth="1"/>
    <col min="14861" max="14861" width="12.75" style="20" bestFit="1" customWidth="1"/>
    <col min="14862" max="15105" width="9" style="20"/>
    <col min="15106" max="15106" width="2.875" style="20" customWidth="1"/>
    <col min="15107" max="15107" width="21.625" style="20" customWidth="1"/>
    <col min="15108" max="15108" width="9" style="20"/>
    <col min="15109" max="15109" width="8.5" style="20" customWidth="1"/>
    <col min="15110" max="15110" width="10.875" style="20" bestFit="1" customWidth="1"/>
    <col min="15111" max="15111" width="12.875" style="20" customWidth="1"/>
    <col min="15112" max="15112" width="3.25" style="20" customWidth="1"/>
    <col min="15113" max="15113" width="21.625" style="20" customWidth="1"/>
    <col min="15114" max="15114" width="9" style="20"/>
    <col min="15115" max="15115" width="8.875" style="20" bestFit="1" customWidth="1"/>
    <col min="15116" max="15116" width="10.75" style="20" customWidth="1"/>
    <col min="15117" max="15117" width="12.75" style="20" bestFit="1" customWidth="1"/>
    <col min="15118" max="15361" width="9" style="20"/>
    <col min="15362" max="15362" width="2.875" style="20" customWidth="1"/>
    <col min="15363" max="15363" width="21.625" style="20" customWidth="1"/>
    <col min="15364" max="15364" width="9" style="20"/>
    <col min="15365" max="15365" width="8.5" style="20" customWidth="1"/>
    <col min="15366" max="15366" width="10.875" style="20" bestFit="1" customWidth="1"/>
    <col min="15367" max="15367" width="12.875" style="20" customWidth="1"/>
    <col min="15368" max="15368" width="3.25" style="20" customWidth="1"/>
    <col min="15369" max="15369" width="21.625" style="20" customWidth="1"/>
    <col min="15370" max="15370" width="9" style="20"/>
    <col min="15371" max="15371" width="8.875" style="20" bestFit="1" customWidth="1"/>
    <col min="15372" max="15372" width="10.75" style="20" customWidth="1"/>
    <col min="15373" max="15373" width="12.75" style="20" bestFit="1" customWidth="1"/>
    <col min="15374" max="15617" width="9" style="20"/>
    <col min="15618" max="15618" width="2.875" style="20" customWidth="1"/>
    <col min="15619" max="15619" width="21.625" style="20" customWidth="1"/>
    <col min="15620" max="15620" width="9" style="20"/>
    <col min="15621" max="15621" width="8.5" style="20" customWidth="1"/>
    <col min="15622" max="15622" width="10.875" style="20" bestFit="1" customWidth="1"/>
    <col min="15623" max="15623" width="12.875" style="20" customWidth="1"/>
    <col min="15624" max="15624" width="3.25" style="20" customWidth="1"/>
    <col min="15625" max="15625" width="21.625" style="20" customWidth="1"/>
    <col min="15626" max="15626" width="9" style="20"/>
    <col min="15627" max="15627" width="8.875" style="20" bestFit="1" customWidth="1"/>
    <col min="15628" max="15628" width="10.75" style="20" customWidth="1"/>
    <col min="15629" max="15629" width="12.75" style="20" bestFit="1" customWidth="1"/>
    <col min="15630" max="15873" width="9" style="20"/>
    <col min="15874" max="15874" width="2.875" style="20" customWidth="1"/>
    <col min="15875" max="15875" width="21.625" style="20" customWidth="1"/>
    <col min="15876" max="15876" width="9" style="20"/>
    <col min="15877" max="15877" width="8.5" style="20" customWidth="1"/>
    <col min="15878" max="15878" width="10.875" style="20" bestFit="1" customWidth="1"/>
    <col min="15879" max="15879" width="12.875" style="20" customWidth="1"/>
    <col min="15880" max="15880" width="3.25" style="20" customWidth="1"/>
    <col min="15881" max="15881" width="21.625" style="20" customWidth="1"/>
    <col min="15882" max="15882" width="9" style="20"/>
    <col min="15883" max="15883" width="8.875" style="20" bestFit="1" customWidth="1"/>
    <col min="15884" max="15884" width="10.75" style="20" customWidth="1"/>
    <col min="15885" max="15885" width="12.75" style="20" bestFit="1" customWidth="1"/>
    <col min="15886" max="16129" width="9" style="20"/>
    <col min="16130" max="16130" width="2.875" style="20" customWidth="1"/>
    <col min="16131" max="16131" width="21.625" style="20" customWidth="1"/>
    <col min="16132" max="16132" width="9" style="20"/>
    <col min="16133" max="16133" width="8.5" style="20" customWidth="1"/>
    <col min="16134" max="16134" width="10.875" style="20" bestFit="1" customWidth="1"/>
    <col min="16135" max="16135" width="12.875" style="20" customWidth="1"/>
    <col min="16136" max="16136" width="3.25" style="20" customWidth="1"/>
    <col min="16137" max="16137" width="21.625" style="20" customWidth="1"/>
    <col min="16138" max="16138" width="9" style="20"/>
    <col min="16139" max="16139" width="8.875" style="20" bestFit="1" customWidth="1"/>
    <col min="16140" max="16140" width="10.75" style="20" customWidth="1"/>
    <col min="16141" max="16141" width="12.75" style="20" bestFit="1" customWidth="1"/>
    <col min="16142" max="16384" width="9" style="20"/>
  </cols>
  <sheetData>
    <row r="1" spans="1:14" x14ac:dyDescent="0.2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2">
      <c r="A2" s="90" t="s">
        <v>0</v>
      </c>
      <c r="B2" s="91"/>
      <c r="C2" s="91"/>
      <c r="D2" s="91"/>
      <c r="E2" s="91"/>
      <c r="F2" s="91"/>
      <c r="G2" s="92"/>
      <c r="H2" s="93" t="s">
        <v>1</v>
      </c>
      <c r="I2" s="93"/>
      <c r="J2" s="93"/>
      <c r="K2" s="93"/>
      <c r="L2" s="93"/>
      <c r="M2" s="93"/>
      <c r="N2" s="93"/>
    </row>
    <row r="3" spans="1:14" s="61" customFormat="1" x14ac:dyDescent="0.2">
      <c r="A3" s="65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2</v>
      </c>
      <c r="I3" s="65" t="s">
        <v>3</v>
      </c>
      <c r="J3" s="65" t="s">
        <v>4</v>
      </c>
      <c r="K3" s="65" t="s">
        <v>5</v>
      </c>
      <c r="L3" s="65" t="s">
        <v>6</v>
      </c>
      <c r="M3" s="65" t="s">
        <v>7</v>
      </c>
      <c r="N3" s="65" t="s">
        <v>9</v>
      </c>
    </row>
    <row r="4" spans="1:14" x14ac:dyDescent="0.2">
      <c r="A4" s="10">
        <v>1</v>
      </c>
      <c r="B4" s="68" t="s">
        <v>38</v>
      </c>
      <c r="C4" s="10" t="s">
        <v>40</v>
      </c>
      <c r="D4" s="87">
        <v>256</v>
      </c>
      <c r="E4" s="25">
        <v>256000</v>
      </c>
      <c r="F4" s="25">
        <v>3367935.4880000008</v>
      </c>
      <c r="G4" s="22" t="s">
        <v>39</v>
      </c>
      <c r="H4" s="10">
        <v>1</v>
      </c>
      <c r="I4" s="5" t="s">
        <v>95</v>
      </c>
      <c r="J4" s="6" t="s">
        <v>23</v>
      </c>
      <c r="K4" s="7">
        <v>5164</v>
      </c>
      <c r="L4" s="25">
        <v>240590</v>
      </c>
      <c r="M4" s="25">
        <v>31931593.3708</v>
      </c>
      <c r="N4" s="13" t="s">
        <v>28</v>
      </c>
    </row>
    <row r="5" spans="1:14" x14ac:dyDescent="0.3">
      <c r="A5" s="26"/>
      <c r="B5" s="27"/>
      <c r="C5" s="26"/>
      <c r="D5" s="66"/>
      <c r="E5" s="67"/>
      <c r="F5" s="67"/>
      <c r="G5" s="28"/>
      <c r="H5" s="26">
        <v>2</v>
      </c>
      <c r="I5" s="29" t="s">
        <v>102</v>
      </c>
      <c r="J5" s="30" t="s">
        <v>23</v>
      </c>
      <c r="K5" s="35">
        <v>360</v>
      </c>
      <c r="L5" s="49">
        <v>72000</v>
      </c>
      <c r="M5" s="49">
        <v>4227888.5279999999</v>
      </c>
      <c r="N5" s="31" t="s">
        <v>27</v>
      </c>
    </row>
    <row r="6" spans="1:14" ht="56.25" x14ac:dyDescent="0.3">
      <c r="A6" s="26"/>
      <c r="B6" s="27"/>
      <c r="C6" s="26"/>
      <c r="D6" s="66"/>
      <c r="E6" s="67"/>
      <c r="F6" s="67"/>
      <c r="G6" s="28"/>
      <c r="H6" s="26">
        <v>3</v>
      </c>
      <c r="I6" s="60" t="s">
        <v>101</v>
      </c>
      <c r="J6" s="30" t="s">
        <v>23</v>
      </c>
      <c r="K6" s="35">
        <v>333</v>
      </c>
      <c r="L6" s="49">
        <v>10639</v>
      </c>
      <c r="M6" s="49">
        <v>529060.4376200001</v>
      </c>
      <c r="N6" s="31" t="s">
        <v>27</v>
      </c>
    </row>
    <row r="7" spans="1:14" ht="19.5" thickBot="1" x14ac:dyDescent="0.25">
      <c r="A7" s="94" t="s">
        <v>10</v>
      </c>
      <c r="B7" s="95"/>
      <c r="C7" s="96"/>
      <c r="D7" s="15">
        <f>SUM(D4:D6)</f>
        <v>256</v>
      </c>
      <c r="E7" s="16">
        <f>SUM(E4:E6)</f>
        <v>256000</v>
      </c>
      <c r="F7" s="16">
        <f>SUM(F4:F6)</f>
        <v>3367935.4880000008</v>
      </c>
      <c r="G7" s="23"/>
      <c r="H7" s="94" t="s">
        <v>10</v>
      </c>
      <c r="I7" s="95"/>
      <c r="J7" s="96"/>
      <c r="K7" s="17">
        <f>SUM(K4:K6)</f>
        <v>5857</v>
      </c>
      <c r="L7" s="17">
        <f>SUM(L4:L6)</f>
        <v>323229</v>
      </c>
      <c r="M7" s="17">
        <f>SUM(M4:M6)</f>
        <v>36688542.33642</v>
      </c>
      <c r="N7" s="18"/>
    </row>
    <row r="8" spans="1:14" ht="19.5" thickTop="1" x14ac:dyDescent="0.2"/>
  </sheetData>
  <sortState ref="I4:N6">
    <sortCondition descending="1" ref="M4:M6"/>
  </sortState>
  <mergeCells count="5">
    <mergeCell ref="A7:C7"/>
    <mergeCell ref="H7:J7"/>
    <mergeCell ref="A1:N1"/>
    <mergeCell ref="A2:G2"/>
    <mergeCell ref="H2:N2"/>
  </mergeCells>
  <pageMargins left="0.11811023622047245" right="0.11811023622047245" top="0.74803149606299213" bottom="0.74803149606299213" header="0.31496062992125984" footer="0.31496062992125984"/>
  <pageSetup paperSize="9" scale="9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zoomScale="130" zoomScaleNormal="130" workbookViewId="0">
      <selection activeCell="M7" sqref="M7"/>
    </sheetView>
  </sheetViews>
  <sheetFormatPr defaultRowHeight="18.75" x14ac:dyDescent="0.2"/>
  <cols>
    <col min="1" max="1" width="3.25" style="62" customWidth="1"/>
    <col min="2" max="2" width="16.25" style="20" bestFit="1" customWidth="1"/>
    <col min="3" max="3" width="5.75" style="62" customWidth="1"/>
    <col min="4" max="4" width="7.875" style="20" bestFit="1" customWidth="1"/>
    <col min="5" max="5" width="10.625" style="20" customWidth="1"/>
    <col min="6" max="6" width="13.125" style="20" customWidth="1"/>
    <col min="7" max="7" width="12" style="62" customWidth="1"/>
    <col min="8" max="8" width="3.25" style="62" customWidth="1"/>
    <col min="9" max="9" width="14.5" style="20" customWidth="1"/>
    <col min="10" max="10" width="6.5" style="62" customWidth="1"/>
    <col min="11" max="11" width="10" style="20" bestFit="1" customWidth="1"/>
    <col min="12" max="12" width="11.5" style="20" bestFit="1" customWidth="1"/>
    <col min="13" max="13" width="14.5" style="20" customWidth="1"/>
    <col min="14" max="14" width="13.75" style="62" customWidth="1"/>
    <col min="15" max="257" width="9" style="20"/>
    <col min="258" max="258" width="2.875" style="20" customWidth="1"/>
    <col min="259" max="259" width="21.625" style="20" customWidth="1"/>
    <col min="260" max="260" width="9" style="20"/>
    <col min="261" max="261" width="8.5" style="20" customWidth="1"/>
    <col min="262" max="262" width="10.875" style="20" bestFit="1" customWidth="1"/>
    <col min="263" max="263" width="12.875" style="20" customWidth="1"/>
    <col min="264" max="264" width="3.25" style="20" customWidth="1"/>
    <col min="265" max="265" width="21.625" style="20" customWidth="1"/>
    <col min="266" max="266" width="9" style="20"/>
    <col min="267" max="267" width="8.875" style="20" bestFit="1" customWidth="1"/>
    <col min="268" max="268" width="10.75" style="20" customWidth="1"/>
    <col min="269" max="269" width="12.75" style="20" bestFit="1" customWidth="1"/>
    <col min="270" max="513" width="9" style="20"/>
    <col min="514" max="514" width="2.875" style="20" customWidth="1"/>
    <col min="515" max="515" width="21.625" style="20" customWidth="1"/>
    <col min="516" max="516" width="9" style="20"/>
    <col min="517" max="517" width="8.5" style="20" customWidth="1"/>
    <col min="518" max="518" width="10.875" style="20" bestFit="1" customWidth="1"/>
    <col min="519" max="519" width="12.875" style="20" customWidth="1"/>
    <col min="520" max="520" width="3.25" style="20" customWidth="1"/>
    <col min="521" max="521" width="21.625" style="20" customWidth="1"/>
    <col min="522" max="522" width="9" style="20"/>
    <col min="523" max="523" width="8.875" style="20" bestFit="1" customWidth="1"/>
    <col min="524" max="524" width="10.75" style="20" customWidth="1"/>
    <col min="525" max="525" width="12.75" style="20" bestFit="1" customWidth="1"/>
    <col min="526" max="769" width="9" style="20"/>
    <col min="770" max="770" width="2.875" style="20" customWidth="1"/>
    <col min="771" max="771" width="21.625" style="20" customWidth="1"/>
    <col min="772" max="772" width="9" style="20"/>
    <col min="773" max="773" width="8.5" style="20" customWidth="1"/>
    <col min="774" max="774" width="10.875" style="20" bestFit="1" customWidth="1"/>
    <col min="775" max="775" width="12.875" style="20" customWidth="1"/>
    <col min="776" max="776" width="3.25" style="20" customWidth="1"/>
    <col min="777" max="777" width="21.625" style="20" customWidth="1"/>
    <col min="778" max="778" width="9" style="20"/>
    <col min="779" max="779" width="8.875" style="20" bestFit="1" customWidth="1"/>
    <col min="780" max="780" width="10.75" style="20" customWidth="1"/>
    <col min="781" max="781" width="12.75" style="20" bestFit="1" customWidth="1"/>
    <col min="782" max="1025" width="9" style="20"/>
    <col min="1026" max="1026" width="2.875" style="20" customWidth="1"/>
    <col min="1027" max="1027" width="21.625" style="20" customWidth="1"/>
    <col min="1028" max="1028" width="9" style="20"/>
    <col min="1029" max="1029" width="8.5" style="20" customWidth="1"/>
    <col min="1030" max="1030" width="10.875" style="20" bestFit="1" customWidth="1"/>
    <col min="1031" max="1031" width="12.875" style="20" customWidth="1"/>
    <col min="1032" max="1032" width="3.25" style="20" customWidth="1"/>
    <col min="1033" max="1033" width="21.625" style="20" customWidth="1"/>
    <col min="1034" max="1034" width="9" style="20"/>
    <col min="1035" max="1035" width="8.875" style="20" bestFit="1" customWidth="1"/>
    <col min="1036" max="1036" width="10.75" style="20" customWidth="1"/>
    <col min="1037" max="1037" width="12.75" style="20" bestFit="1" customWidth="1"/>
    <col min="1038" max="1281" width="9" style="20"/>
    <col min="1282" max="1282" width="2.875" style="20" customWidth="1"/>
    <col min="1283" max="1283" width="21.625" style="20" customWidth="1"/>
    <col min="1284" max="1284" width="9" style="20"/>
    <col min="1285" max="1285" width="8.5" style="20" customWidth="1"/>
    <col min="1286" max="1286" width="10.875" style="20" bestFit="1" customWidth="1"/>
    <col min="1287" max="1287" width="12.875" style="20" customWidth="1"/>
    <col min="1288" max="1288" width="3.25" style="20" customWidth="1"/>
    <col min="1289" max="1289" width="21.625" style="20" customWidth="1"/>
    <col min="1290" max="1290" width="9" style="20"/>
    <col min="1291" max="1291" width="8.875" style="20" bestFit="1" customWidth="1"/>
    <col min="1292" max="1292" width="10.75" style="20" customWidth="1"/>
    <col min="1293" max="1293" width="12.75" style="20" bestFit="1" customWidth="1"/>
    <col min="1294" max="1537" width="9" style="20"/>
    <col min="1538" max="1538" width="2.875" style="20" customWidth="1"/>
    <col min="1539" max="1539" width="21.625" style="20" customWidth="1"/>
    <col min="1540" max="1540" width="9" style="20"/>
    <col min="1541" max="1541" width="8.5" style="20" customWidth="1"/>
    <col min="1542" max="1542" width="10.875" style="20" bestFit="1" customWidth="1"/>
    <col min="1543" max="1543" width="12.875" style="20" customWidth="1"/>
    <col min="1544" max="1544" width="3.25" style="20" customWidth="1"/>
    <col min="1545" max="1545" width="21.625" style="20" customWidth="1"/>
    <col min="1546" max="1546" width="9" style="20"/>
    <col min="1547" max="1547" width="8.875" style="20" bestFit="1" customWidth="1"/>
    <col min="1548" max="1548" width="10.75" style="20" customWidth="1"/>
    <col min="1549" max="1549" width="12.75" style="20" bestFit="1" customWidth="1"/>
    <col min="1550" max="1793" width="9" style="20"/>
    <col min="1794" max="1794" width="2.875" style="20" customWidth="1"/>
    <col min="1795" max="1795" width="21.625" style="20" customWidth="1"/>
    <col min="1796" max="1796" width="9" style="20"/>
    <col min="1797" max="1797" width="8.5" style="20" customWidth="1"/>
    <col min="1798" max="1798" width="10.875" style="20" bestFit="1" customWidth="1"/>
    <col min="1799" max="1799" width="12.875" style="20" customWidth="1"/>
    <col min="1800" max="1800" width="3.25" style="20" customWidth="1"/>
    <col min="1801" max="1801" width="21.625" style="20" customWidth="1"/>
    <col min="1802" max="1802" width="9" style="20"/>
    <col min="1803" max="1803" width="8.875" style="20" bestFit="1" customWidth="1"/>
    <col min="1804" max="1804" width="10.75" style="20" customWidth="1"/>
    <col min="1805" max="1805" width="12.75" style="20" bestFit="1" customWidth="1"/>
    <col min="1806" max="2049" width="9" style="20"/>
    <col min="2050" max="2050" width="2.875" style="20" customWidth="1"/>
    <col min="2051" max="2051" width="21.625" style="20" customWidth="1"/>
    <col min="2052" max="2052" width="9" style="20"/>
    <col min="2053" max="2053" width="8.5" style="20" customWidth="1"/>
    <col min="2054" max="2054" width="10.875" style="20" bestFit="1" customWidth="1"/>
    <col min="2055" max="2055" width="12.875" style="20" customWidth="1"/>
    <col min="2056" max="2056" width="3.25" style="20" customWidth="1"/>
    <col min="2057" max="2057" width="21.625" style="20" customWidth="1"/>
    <col min="2058" max="2058" width="9" style="20"/>
    <col min="2059" max="2059" width="8.875" style="20" bestFit="1" customWidth="1"/>
    <col min="2060" max="2060" width="10.75" style="20" customWidth="1"/>
    <col min="2061" max="2061" width="12.75" style="20" bestFit="1" customWidth="1"/>
    <col min="2062" max="2305" width="9" style="20"/>
    <col min="2306" max="2306" width="2.875" style="20" customWidth="1"/>
    <col min="2307" max="2307" width="21.625" style="20" customWidth="1"/>
    <col min="2308" max="2308" width="9" style="20"/>
    <col min="2309" max="2309" width="8.5" style="20" customWidth="1"/>
    <col min="2310" max="2310" width="10.875" style="20" bestFit="1" customWidth="1"/>
    <col min="2311" max="2311" width="12.875" style="20" customWidth="1"/>
    <col min="2312" max="2312" width="3.25" style="20" customWidth="1"/>
    <col min="2313" max="2313" width="21.625" style="20" customWidth="1"/>
    <col min="2314" max="2314" width="9" style="20"/>
    <col min="2315" max="2315" width="8.875" style="20" bestFit="1" customWidth="1"/>
    <col min="2316" max="2316" width="10.75" style="20" customWidth="1"/>
    <col min="2317" max="2317" width="12.75" style="20" bestFit="1" customWidth="1"/>
    <col min="2318" max="2561" width="9" style="20"/>
    <col min="2562" max="2562" width="2.875" style="20" customWidth="1"/>
    <col min="2563" max="2563" width="21.625" style="20" customWidth="1"/>
    <col min="2564" max="2564" width="9" style="20"/>
    <col min="2565" max="2565" width="8.5" style="20" customWidth="1"/>
    <col min="2566" max="2566" width="10.875" style="20" bestFit="1" customWidth="1"/>
    <col min="2567" max="2567" width="12.875" style="20" customWidth="1"/>
    <col min="2568" max="2568" width="3.25" style="20" customWidth="1"/>
    <col min="2569" max="2569" width="21.625" style="20" customWidth="1"/>
    <col min="2570" max="2570" width="9" style="20"/>
    <col min="2571" max="2571" width="8.875" style="20" bestFit="1" customWidth="1"/>
    <col min="2572" max="2572" width="10.75" style="20" customWidth="1"/>
    <col min="2573" max="2573" width="12.75" style="20" bestFit="1" customWidth="1"/>
    <col min="2574" max="2817" width="9" style="20"/>
    <col min="2818" max="2818" width="2.875" style="20" customWidth="1"/>
    <col min="2819" max="2819" width="21.625" style="20" customWidth="1"/>
    <col min="2820" max="2820" width="9" style="20"/>
    <col min="2821" max="2821" width="8.5" style="20" customWidth="1"/>
    <col min="2822" max="2822" width="10.875" style="20" bestFit="1" customWidth="1"/>
    <col min="2823" max="2823" width="12.875" style="20" customWidth="1"/>
    <col min="2824" max="2824" width="3.25" style="20" customWidth="1"/>
    <col min="2825" max="2825" width="21.625" style="20" customWidth="1"/>
    <col min="2826" max="2826" width="9" style="20"/>
    <col min="2827" max="2827" width="8.875" style="20" bestFit="1" customWidth="1"/>
    <col min="2828" max="2828" width="10.75" style="20" customWidth="1"/>
    <col min="2829" max="2829" width="12.75" style="20" bestFit="1" customWidth="1"/>
    <col min="2830" max="3073" width="9" style="20"/>
    <col min="3074" max="3074" width="2.875" style="20" customWidth="1"/>
    <col min="3075" max="3075" width="21.625" style="20" customWidth="1"/>
    <col min="3076" max="3076" width="9" style="20"/>
    <col min="3077" max="3077" width="8.5" style="20" customWidth="1"/>
    <col min="3078" max="3078" width="10.875" style="20" bestFit="1" customWidth="1"/>
    <col min="3079" max="3079" width="12.875" style="20" customWidth="1"/>
    <col min="3080" max="3080" width="3.25" style="20" customWidth="1"/>
    <col min="3081" max="3081" width="21.625" style="20" customWidth="1"/>
    <col min="3082" max="3082" width="9" style="20"/>
    <col min="3083" max="3083" width="8.875" style="20" bestFit="1" customWidth="1"/>
    <col min="3084" max="3084" width="10.75" style="20" customWidth="1"/>
    <col min="3085" max="3085" width="12.75" style="20" bestFit="1" customWidth="1"/>
    <col min="3086" max="3329" width="9" style="20"/>
    <col min="3330" max="3330" width="2.875" style="20" customWidth="1"/>
    <col min="3331" max="3331" width="21.625" style="20" customWidth="1"/>
    <col min="3332" max="3332" width="9" style="20"/>
    <col min="3333" max="3333" width="8.5" style="20" customWidth="1"/>
    <col min="3334" max="3334" width="10.875" style="20" bestFit="1" customWidth="1"/>
    <col min="3335" max="3335" width="12.875" style="20" customWidth="1"/>
    <col min="3336" max="3336" width="3.25" style="20" customWidth="1"/>
    <col min="3337" max="3337" width="21.625" style="20" customWidth="1"/>
    <col min="3338" max="3338" width="9" style="20"/>
    <col min="3339" max="3339" width="8.875" style="20" bestFit="1" customWidth="1"/>
    <col min="3340" max="3340" width="10.75" style="20" customWidth="1"/>
    <col min="3341" max="3341" width="12.75" style="20" bestFit="1" customWidth="1"/>
    <col min="3342" max="3585" width="9" style="20"/>
    <col min="3586" max="3586" width="2.875" style="20" customWidth="1"/>
    <col min="3587" max="3587" width="21.625" style="20" customWidth="1"/>
    <col min="3588" max="3588" width="9" style="20"/>
    <col min="3589" max="3589" width="8.5" style="20" customWidth="1"/>
    <col min="3590" max="3590" width="10.875" style="20" bestFit="1" customWidth="1"/>
    <col min="3591" max="3591" width="12.875" style="20" customWidth="1"/>
    <col min="3592" max="3592" width="3.25" style="20" customWidth="1"/>
    <col min="3593" max="3593" width="21.625" style="20" customWidth="1"/>
    <col min="3594" max="3594" width="9" style="20"/>
    <col min="3595" max="3595" width="8.875" style="20" bestFit="1" customWidth="1"/>
    <col min="3596" max="3596" width="10.75" style="20" customWidth="1"/>
    <col min="3597" max="3597" width="12.75" style="20" bestFit="1" customWidth="1"/>
    <col min="3598" max="3841" width="9" style="20"/>
    <col min="3842" max="3842" width="2.875" style="20" customWidth="1"/>
    <col min="3843" max="3843" width="21.625" style="20" customWidth="1"/>
    <col min="3844" max="3844" width="9" style="20"/>
    <col min="3845" max="3845" width="8.5" style="20" customWidth="1"/>
    <col min="3846" max="3846" width="10.875" style="20" bestFit="1" customWidth="1"/>
    <col min="3847" max="3847" width="12.875" style="20" customWidth="1"/>
    <col min="3848" max="3848" width="3.25" style="20" customWidth="1"/>
    <col min="3849" max="3849" width="21.625" style="20" customWidth="1"/>
    <col min="3850" max="3850" width="9" style="20"/>
    <col min="3851" max="3851" width="8.875" style="20" bestFit="1" customWidth="1"/>
    <col min="3852" max="3852" width="10.75" style="20" customWidth="1"/>
    <col min="3853" max="3853" width="12.75" style="20" bestFit="1" customWidth="1"/>
    <col min="3854" max="4097" width="9" style="20"/>
    <col min="4098" max="4098" width="2.875" style="20" customWidth="1"/>
    <col min="4099" max="4099" width="21.625" style="20" customWidth="1"/>
    <col min="4100" max="4100" width="9" style="20"/>
    <col min="4101" max="4101" width="8.5" style="20" customWidth="1"/>
    <col min="4102" max="4102" width="10.875" style="20" bestFit="1" customWidth="1"/>
    <col min="4103" max="4103" width="12.875" style="20" customWidth="1"/>
    <col min="4104" max="4104" width="3.25" style="20" customWidth="1"/>
    <col min="4105" max="4105" width="21.625" style="20" customWidth="1"/>
    <col min="4106" max="4106" width="9" style="20"/>
    <col min="4107" max="4107" width="8.875" style="20" bestFit="1" customWidth="1"/>
    <col min="4108" max="4108" width="10.75" style="20" customWidth="1"/>
    <col min="4109" max="4109" width="12.75" style="20" bestFit="1" customWidth="1"/>
    <col min="4110" max="4353" width="9" style="20"/>
    <col min="4354" max="4354" width="2.875" style="20" customWidth="1"/>
    <col min="4355" max="4355" width="21.625" style="20" customWidth="1"/>
    <col min="4356" max="4356" width="9" style="20"/>
    <col min="4357" max="4357" width="8.5" style="20" customWidth="1"/>
    <col min="4358" max="4358" width="10.875" style="20" bestFit="1" customWidth="1"/>
    <col min="4359" max="4359" width="12.875" style="20" customWidth="1"/>
    <col min="4360" max="4360" width="3.25" style="20" customWidth="1"/>
    <col min="4361" max="4361" width="21.625" style="20" customWidth="1"/>
    <col min="4362" max="4362" width="9" style="20"/>
    <col min="4363" max="4363" width="8.875" style="20" bestFit="1" customWidth="1"/>
    <col min="4364" max="4364" width="10.75" style="20" customWidth="1"/>
    <col min="4365" max="4365" width="12.75" style="20" bestFit="1" customWidth="1"/>
    <col min="4366" max="4609" width="9" style="20"/>
    <col min="4610" max="4610" width="2.875" style="20" customWidth="1"/>
    <col min="4611" max="4611" width="21.625" style="20" customWidth="1"/>
    <col min="4612" max="4612" width="9" style="20"/>
    <col min="4613" max="4613" width="8.5" style="20" customWidth="1"/>
    <col min="4614" max="4614" width="10.875" style="20" bestFit="1" customWidth="1"/>
    <col min="4615" max="4615" width="12.875" style="20" customWidth="1"/>
    <col min="4616" max="4616" width="3.25" style="20" customWidth="1"/>
    <col min="4617" max="4617" width="21.625" style="20" customWidth="1"/>
    <col min="4618" max="4618" width="9" style="20"/>
    <col min="4619" max="4619" width="8.875" style="20" bestFit="1" customWidth="1"/>
    <col min="4620" max="4620" width="10.75" style="20" customWidth="1"/>
    <col min="4621" max="4621" width="12.75" style="20" bestFit="1" customWidth="1"/>
    <col min="4622" max="4865" width="9" style="20"/>
    <col min="4866" max="4866" width="2.875" style="20" customWidth="1"/>
    <col min="4867" max="4867" width="21.625" style="20" customWidth="1"/>
    <col min="4868" max="4868" width="9" style="20"/>
    <col min="4869" max="4869" width="8.5" style="20" customWidth="1"/>
    <col min="4870" max="4870" width="10.875" style="20" bestFit="1" customWidth="1"/>
    <col min="4871" max="4871" width="12.875" style="20" customWidth="1"/>
    <col min="4872" max="4872" width="3.25" style="20" customWidth="1"/>
    <col min="4873" max="4873" width="21.625" style="20" customWidth="1"/>
    <col min="4874" max="4874" width="9" style="20"/>
    <col min="4875" max="4875" width="8.875" style="20" bestFit="1" customWidth="1"/>
    <col min="4876" max="4876" width="10.75" style="20" customWidth="1"/>
    <col min="4877" max="4877" width="12.75" style="20" bestFit="1" customWidth="1"/>
    <col min="4878" max="5121" width="9" style="20"/>
    <col min="5122" max="5122" width="2.875" style="20" customWidth="1"/>
    <col min="5123" max="5123" width="21.625" style="20" customWidth="1"/>
    <col min="5124" max="5124" width="9" style="20"/>
    <col min="5125" max="5125" width="8.5" style="20" customWidth="1"/>
    <col min="5126" max="5126" width="10.875" style="20" bestFit="1" customWidth="1"/>
    <col min="5127" max="5127" width="12.875" style="20" customWidth="1"/>
    <col min="5128" max="5128" width="3.25" style="20" customWidth="1"/>
    <col min="5129" max="5129" width="21.625" style="20" customWidth="1"/>
    <col min="5130" max="5130" width="9" style="20"/>
    <col min="5131" max="5131" width="8.875" style="20" bestFit="1" customWidth="1"/>
    <col min="5132" max="5132" width="10.75" style="20" customWidth="1"/>
    <col min="5133" max="5133" width="12.75" style="20" bestFit="1" customWidth="1"/>
    <col min="5134" max="5377" width="9" style="20"/>
    <col min="5378" max="5378" width="2.875" style="20" customWidth="1"/>
    <col min="5379" max="5379" width="21.625" style="20" customWidth="1"/>
    <col min="5380" max="5380" width="9" style="20"/>
    <col min="5381" max="5381" width="8.5" style="20" customWidth="1"/>
    <col min="5382" max="5382" width="10.875" style="20" bestFit="1" customWidth="1"/>
    <col min="5383" max="5383" width="12.875" style="20" customWidth="1"/>
    <col min="5384" max="5384" width="3.25" style="20" customWidth="1"/>
    <col min="5385" max="5385" width="21.625" style="20" customWidth="1"/>
    <col min="5386" max="5386" width="9" style="20"/>
    <col min="5387" max="5387" width="8.875" style="20" bestFit="1" customWidth="1"/>
    <col min="5388" max="5388" width="10.75" style="20" customWidth="1"/>
    <col min="5389" max="5389" width="12.75" style="20" bestFit="1" customWidth="1"/>
    <col min="5390" max="5633" width="9" style="20"/>
    <col min="5634" max="5634" width="2.875" style="20" customWidth="1"/>
    <col min="5635" max="5635" width="21.625" style="20" customWidth="1"/>
    <col min="5636" max="5636" width="9" style="20"/>
    <col min="5637" max="5637" width="8.5" style="20" customWidth="1"/>
    <col min="5638" max="5638" width="10.875" style="20" bestFit="1" customWidth="1"/>
    <col min="5639" max="5639" width="12.875" style="20" customWidth="1"/>
    <col min="5640" max="5640" width="3.25" style="20" customWidth="1"/>
    <col min="5641" max="5641" width="21.625" style="20" customWidth="1"/>
    <col min="5642" max="5642" width="9" style="20"/>
    <col min="5643" max="5643" width="8.875" style="20" bestFit="1" customWidth="1"/>
    <col min="5644" max="5644" width="10.75" style="20" customWidth="1"/>
    <col min="5645" max="5645" width="12.75" style="20" bestFit="1" customWidth="1"/>
    <col min="5646" max="5889" width="9" style="20"/>
    <col min="5890" max="5890" width="2.875" style="20" customWidth="1"/>
    <col min="5891" max="5891" width="21.625" style="20" customWidth="1"/>
    <col min="5892" max="5892" width="9" style="20"/>
    <col min="5893" max="5893" width="8.5" style="20" customWidth="1"/>
    <col min="5894" max="5894" width="10.875" style="20" bestFit="1" customWidth="1"/>
    <col min="5895" max="5895" width="12.875" style="20" customWidth="1"/>
    <col min="5896" max="5896" width="3.25" style="20" customWidth="1"/>
    <col min="5897" max="5897" width="21.625" style="20" customWidth="1"/>
    <col min="5898" max="5898" width="9" style="20"/>
    <col min="5899" max="5899" width="8.875" style="20" bestFit="1" customWidth="1"/>
    <col min="5900" max="5900" width="10.75" style="20" customWidth="1"/>
    <col min="5901" max="5901" width="12.75" style="20" bestFit="1" customWidth="1"/>
    <col min="5902" max="6145" width="9" style="20"/>
    <col min="6146" max="6146" width="2.875" style="20" customWidth="1"/>
    <col min="6147" max="6147" width="21.625" style="20" customWidth="1"/>
    <col min="6148" max="6148" width="9" style="20"/>
    <col min="6149" max="6149" width="8.5" style="20" customWidth="1"/>
    <col min="6150" max="6150" width="10.875" style="20" bestFit="1" customWidth="1"/>
    <col min="6151" max="6151" width="12.875" style="20" customWidth="1"/>
    <col min="6152" max="6152" width="3.25" style="20" customWidth="1"/>
    <col min="6153" max="6153" width="21.625" style="20" customWidth="1"/>
    <col min="6154" max="6154" width="9" style="20"/>
    <col min="6155" max="6155" width="8.875" style="20" bestFit="1" customWidth="1"/>
    <col min="6156" max="6156" width="10.75" style="20" customWidth="1"/>
    <col min="6157" max="6157" width="12.75" style="20" bestFit="1" customWidth="1"/>
    <col min="6158" max="6401" width="9" style="20"/>
    <col min="6402" max="6402" width="2.875" style="20" customWidth="1"/>
    <col min="6403" max="6403" width="21.625" style="20" customWidth="1"/>
    <col min="6404" max="6404" width="9" style="20"/>
    <col min="6405" max="6405" width="8.5" style="20" customWidth="1"/>
    <col min="6406" max="6406" width="10.875" style="20" bestFit="1" customWidth="1"/>
    <col min="6407" max="6407" width="12.875" style="20" customWidth="1"/>
    <col min="6408" max="6408" width="3.25" style="20" customWidth="1"/>
    <col min="6409" max="6409" width="21.625" style="20" customWidth="1"/>
    <col min="6410" max="6410" width="9" style="20"/>
    <col min="6411" max="6411" width="8.875" style="20" bestFit="1" customWidth="1"/>
    <col min="6412" max="6412" width="10.75" style="20" customWidth="1"/>
    <col min="6413" max="6413" width="12.75" style="20" bestFit="1" customWidth="1"/>
    <col min="6414" max="6657" width="9" style="20"/>
    <col min="6658" max="6658" width="2.875" style="20" customWidth="1"/>
    <col min="6659" max="6659" width="21.625" style="20" customWidth="1"/>
    <col min="6660" max="6660" width="9" style="20"/>
    <col min="6661" max="6661" width="8.5" style="20" customWidth="1"/>
    <col min="6662" max="6662" width="10.875" style="20" bestFit="1" customWidth="1"/>
    <col min="6663" max="6663" width="12.875" style="20" customWidth="1"/>
    <col min="6664" max="6664" width="3.25" style="20" customWidth="1"/>
    <col min="6665" max="6665" width="21.625" style="20" customWidth="1"/>
    <col min="6666" max="6666" width="9" style="20"/>
    <col min="6667" max="6667" width="8.875" style="20" bestFit="1" customWidth="1"/>
    <col min="6668" max="6668" width="10.75" style="20" customWidth="1"/>
    <col min="6669" max="6669" width="12.75" style="20" bestFit="1" customWidth="1"/>
    <col min="6670" max="6913" width="9" style="20"/>
    <col min="6914" max="6914" width="2.875" style="20" customWidth="1"/>
    <col min="6915" max="6915" width="21.625" style="20" customWidth="1"/>
    <col min="6916" max="6916" width="9" style="20"/>
    <col min="6917" max="6917" width="8.5" style="20" customWidth="1"/>
    <col min="6918" max="6918" width="10.875" style="20" bestFit="1" customWidth="1"/>
    <col min="6919" max="6919" width="12.875" style="20" customWidth="1"/>
    <col min="6920" max="6920" width="3.25" style="20" customWidth="1"/>
    <col min="6921" max="6921" width="21.625" style="20" customWidth="1"/>
    <col min="6922" max="6922" width="9" style="20"/>
    <col min="6923" max="6923" width="8.875" style="20" bestFit="1" customWidth="1"/>
    <col min="6924" max="6924" width="10.75" style="20" customWidth="1"/>
    <col min="6925" max="6925" width="12.75" style="20" bestFit="1" customWidth="1"/>
    <col min="6926" max="7169" width="9" style="20"/>
    <col min="7170" max="7170" width="2.875" style="20" customWidth="1"/>
    <col min="7171" max="7171" width="21.625" style="20" customWidth="1"/>
    <col min="7172" max="7172" width="9" style="20"/>
    <col min="7173" max="7173" width="8.5" style="20" customWidth="1"/>
    <col min="7174" max="7174" width="10.875" style="20" bestFit="1" customWidth="1"/>
    <col min="7175" max="7175" width="12.875" style="20" customWidth="1"/>
    <col min="7176" max="7176" width="3.25" style="20" customWidth="1"/>
    <col min="7177" max="7177" width="21.625" style="20" customWidth="1"/>
    <col min="7178" max="7178" width="9" style="20"/>
    <col min="7179" max="7179" width="8.875" style="20" bestFit="1" customWidth="1"/>
    <col min="7180" max="7180" width="10.75" style="20" customWidth="1"/>
    <col min="7181" max="7181" width="12.75" style="20" bestFit="1" customWidth="1"/>
    <col min="7182" max="7425" width="9" style="20"/>
    <col min="7426" max="7426" width="2.875" style="20" customWidth="1"/>
    <col min="7427" max="7427" width="21.625" style="20" customWidth="1"/>
    <col min="7428" max="7428" width="9" style="20"/>
    <col min="7429" max="7429" width="8.5" style="20" customWidth="1"/>
    <col min="7430" max="7430" width="10.875" style="20" bestFit="1" customWidth="1"/>
    <col min="7431" max="7431" width="12.875" style="20" customWidth="1"/>
    <col min="7432" max="7432" width="3.25" style="20" customWidth="1"/>
    <col min="7433" max="7433" width="21.625" style="20" customWidth="1"/>
    <col min="7434" max="7434" width="9" style="20"/>
    <col min="7435" max="7435" width="8.875" style="20" bestFit="1" customWidth="1"/>
    <col min="7436" max="7436" width="10.75" style="20" customWidth="1"/>
    <col min="7437" max="7437" width="12.75" style="20" bestFit="1" customWidth="1"/>
    <col min="7438" max="7681" width="9" style="20"/>
    <col min="7682" max="7682" width="2.875" style="20" customWidth="1"/>
    <col min="7683" max="7683" width="21.625" style="20" customWidth="1"/>
    <col min="7684" max="7684" width="9" style="20"/>
    <col min="7685" max="7685" width="8.5" style="20" customWidth="1"/>
    <col min="7686" max="7686" width="10.875" style="20" bestFit="1" customWidth="1"/>
    <col min="7687" max="7687" width="12.875" style="20" customWidth="1"/>
    <col min="7688" max="7688" width="3.25" style="20" customWidth="1"/>
    <col min="7689" max="7689" width="21.625" style="20" customWidth="1"/>
    <col min="7690" max="7690" width="9" style="20"/>
    <col min="7691" max="7691" width="8.875" style="20" bestFit="1" customWidth="1"/>
    <col min="7692" max="7692" width="10.75" style="20" customWidth="1"/>
    <col min="7693" max="7693" width="12.75" style="20" bestFit="1" customWidth="1"/>
    <col min="7694" max="7937" width="9" style="20"/>
    <col min="7938" max="7938" width="2.875" style="20" customWidth="1"/>
    <col min="7939" max="7939" width="21.625" style="20" customWidth="1"/>
    <col min="7940" max="7940" width="9" style="20"/>
    <col min="7941" max="7941" width="8.5" style="20" customWidth="1"/>
    <col min="7942" max="7942" width="10.875" style="20" bestFit="1" customWidth="1"/>
    <col min="7943" max="7943" width="12.875" style="20" customWidth="1"/>
    <col min="7944" max="7944" width="3.25" style="20" customWidth="1"/>
    <col min="7945" max="7945" width="21.625" style="20" customWidth="1"/>
    <col min="7946" max="7946" width="9" style="20"/>
    <col min="7947" max="7947" width="8.875" style="20" bestFit="1" customWidth="1"/>
    <col min="7948" max="7948" width="10.75" style="20" customWidth="1"/>
    <col min="7949" max="7949" width="12.75" style="20" bestFit="1" customWidth="1"/>
    <col min="7950" max="8193" width="9" style="20"/>
    <col min="8194" max="8194" width="2.875" style="20" customWidth="1"/>
    <col min="8195" max="8195" width="21.625" style="20" customWidth="1"/>
    <col min="8196" max="8196" width="9" style="20"/>
    <col min="8197" max="8197" width="8.5" style="20" customWidth="1"/>
    <col min="8198" max="8198" width="10.875" style="20" bestFit="1" customWidth="1"/>
    <col min="8199" max="8199" width="12.875" style="20" customWidth="1"/>
    <col min="8200" max="8200" width="3.25" style="20" customWidth="1"/>
    <col min="8201" max="8201" width="21.625" style="20" customWidth="1"/>
    <col min="8202" max="8202" width="9" style="20"/>
    <col min="8203" max="8203" width="8.875" style="20" bestFit="1" customWidth="1"/>
    <col min="8204" max="8204" width="10.75" style="20" customWidth="1"/>
    <col min="8205" max="8205" width="12.75" style="20" bestFit="1" customWidth="1"/>
    <col min="8206" max="8449" width="9" style="20"/>
    <col min="8450" max="8450" width="2.875" style="20" customWidth="1"/>
    <col min="8451" max="8451" width="21.625" style="20" customWidth="1"/>
    <col min="8452" max="8452" width="9" style="20"/>
    <col min="8453" max="8453" width="8.5" style="20" customWidth="1"/>
    <col min="8454" max="8454" width="10.875" style="20" bestFit="1" customWidth="1"/>
    <col min="8455" max="8455" width="12.875" style="20" customWidth="1"/>
    <col min="8456" max="8456" width="3.25" style="20" customWidth="1"/>
    <col min="8457" max="8457" width="21.625" style="20" customWidth="1"/>
    <col min="8458" max="8458" width="9" style="20"/>
    <col min="8459" max="8459" width="8.875" style="20" bestFit="1" customWidth="1"/>
    <col min="8460" max="8460" width="10.75" style="20" customWidth="1"/>
    <col min="8461" max="8461" width="12.75" style="20" bestFit="1" customWidth="1"/>
    <col min="8462" max="8705" width="9" style="20"/>
    <col min="8706" max="8706" width="2.875" style="20" customWidth="1"/>
    <col min="8707" max="8707" width="21.625" style="20" customWidth="1"/>
    <col min="8708" max="8708" width="9" style="20"/>
    <col min="8709" max="8709" width="8.5" style="20" customWidth="1"/>
    <col min="8710" max="8710" width="10.875" style="20" bestFit="1" customWidth="1"/>
    <col min="8711" max="8711" width="12.875" style="20" customWidth="1"/>
    <col min="8712" max="8712" width="3.25" style="20" customWidth="1"/>
    <col min="8713" max="8713" width="21.625" style="20" customWidth="1"/>
    <col min="8714" max="8714" width="9" style="20"/>
    <col min="8715" max="8715" width="8.875" style="20" bestFit="1" customWidth="1"/>
    <col min="8716" max="8716" width="10.75" style="20" customWidth="1"/>
    <col min="8717" max="8717" width="12.75" style="20" bestFit="1" customWidth="1"/>
    <col min="8718" max="8961" width="9" style="20"/>
    <col min="8962" max="8962" width="2.875" style="20" customWidth="1"/>
    <col min="8963" max="8963" width="21.625" style="20" customWidth="1"/>
    <col min="8964" max="8964" width="9" style="20"/>
    <col min="8965" max="8965" width="8.5" style="20" customWidth="1"/>
    <col min="8966" max="8966" width="10.875" style="20" bestFit="1" customWidth="1"/>
    <col min="8967" max="8967" width="12.875" style="20" customWidth="1"/>
    <col min="8968" max="8968" width="3.25" style="20" customWidth="1"/>
    <col min="8969" max="8969" width="21.625" style="20" customWidth="1"/>
    <col min="8970" max="8970" width="9" style="20"/>
    <col min="8971" max="8971" width="8.875" style="20" bestFit="1" customWidth="1"/>
    <col min="8972" max="8972" width="10.75" style="20" customWidth="1"/>
    <col min="8973" max="8973" width="12.75" style="20" bestFit="1" customWidth="1"/>
    <col min="8974" max="9217" width="9" style="20"/>
    <col min="9218" max="9218" width="2.875" style="20" customWidth="1"/>
    <col min="9219" max="9219" width="21.625" style="20" customWidth="1"/>
    <col min="9220" max="9220" width="9" style="20"/>
    <col min="9221" max="9221" width="8.5" style="20" customWidth="1"/>
    <col min="9222" max="9222" width="10.875" style="20" bestFit="1" customWidth="1"/>
    <col min="9223" max="9223" width="12.875" style="20" customWidth="1"/>
    <col min="9224" max="9224" width="3.25" style="20" customWidth="1"/>
    <col min="9225" max="9225" width="21.625" style="20" customWidth="1"/>
    <col min="9226" max="9226" width="9" style="20"/>
    <col min="9227" max="9227" width="8.875" style="20" bestFit="1" customWidth="1"/>
    <col min="9228" max="9228" width="10.75" style="20" customWidth="1"/>
    <col min="9229" max="9229" width="12.75" style="20" bestFit="1" customWidth="1"/>
    <col min="9230" max="9473" width="9" style="20"/>
    <col min="9474" max="9474" width="2.875" style="20" customWidth="1"/>
    <col min="9475" max="9475" width="21.625" style="20" customWidth="1"/>
    <col min="9476" max="9476" width="9" style="20"/>
    <col min="9477" max="9477" width="8.5" style="20" customWidth="1"/>
    <col min="9478" max="9478" width="10.875" style="20" bestFit="1" customWidth="1"/>
    <col min="9479" max="9479" width="12.875" style="20" customWidth="1"/>
    <col min="9480" max="9480" width="3.25" style="20" customWidth="1"/>
    <col min="9481" max="9481" width="21.625" style="20" customWidth="1"/>
    <col min="9482" max="9482" width="9" style="20"/>
    <col min="9483" max="9483" width="8.875" style="20" bestFit="1" customWidth="1"/>
    <col min="9484" max="9484" width="10.75" style="20" customWidth="1"/>
    <col min="9485" max="9485" width="12.75" style="20" bestFit="1" customWidth="1"/>
    <col min="9486" max="9729" width="9" style="20"/>
    <col min="9730" max="9730" width="2.875" style="20" customWidth="1"/>
    <col min="9731" max="9731" width="21.625" style="20" customWidth="1"/>
    <col min="9732" max="9732" width="9" style="20"/>
    <col min="9733" max="9733" width="8.5" style="20" customWidth="1"/>
    <col min="9734" max="9734" width="10.875" style="20" bestFit="1" customWidth="1"/>
    <col min="9735" max="9735" width="12.875" style="20" customWidth="1"/>
    <col min="9736" max="9736" width="3.25" style="20" customWidth="1"/>
    <col min="9737" max="9737" width="21.625" style="20" customWidth="1"/>
    <col min="9738" max="9738" width="9" style="20"/>
    <col min="9739" max="9739" width="8.875" style="20" bestFit="1" customWidth="1"/>
    <col min="9740" max="9740" width="10.75" style="20" customWidth="1"/>
    <col min="9741" max="9741" width="12.75" style="20" bestFit="1" customWidth="1"/>
    <col min="9742" max="9985" width="9" style="20"/>
    <col min="9986" max="9986" width="2.875" style="20" customWidth="1"/>
    <col min="9987" max="9987" width="21.625" style="20" customWidth="1"/>
    <col min="9988" max="9988" width="9" style="20"/>
    <col min="9989" max="9989" width="8.5" style="20" customWidth="1"/>
    <col min="9990" max="9990" width="10.875" style="20" bestFit="1" customWidth="1"/>
    <col min="9991" max="9991" width="12.875" style="20" customWidth="1"/>
    <col min="9992" max="9992" width="3.25" style="20" customWidth="1"/>
    <col min="9993" max="9993" width="21.625" style="20" customWidth="1"/>
    <col min="9994" max="9994" width="9" style="20"/>
    <col min="9995" max="9995" width="8.875" style="20" bestFit="1" customWidth="1"/>
    <col min="9996" max="9996" width="10.75" style="20" customWidth="1"/>
    <col min="9997" max="9997" width="12.75" style="20" bestFit="1" customWidth="1"/>
    <col min="9998" max="10241" width="9" style="20"/>
    <col min="10242" max="10242" width="2.875" style="20" customWidth="1"/>
    <col min="10243" max="10243" width="21.625" style="20" customWidth="1"/>
    <col min="10244" max="10244" width="9" style="20"/>
    <col min="10245" max="10245" width="8.5" style="20" customWidth="1"/>
    <col min="10246" max="10246" width="10.875" style="20" bestFit="1" customWidth="1"/>
    <col min="10247" max="10247" width="12.875" style="20" customWidth="1"/>
    <col min="10248" max="10248" width="3.25" style="20" customWidth="1"/>
    <col min="10249" max="10249" width="21.625" style="20" customWidth="1"/>
    <col min="10250" max="10250" width="9" style="20"/>
    <col min="10251" max="10251" width="8.875" style="20" bestFit="1" customWidth="1"/>
    <col min="10252" max="10252" width="10.75" style="20" customWidth="1"/>
    <col min="10253" max="10253" width="12.75" style="20" bestFit="1" customWidth="1"/>
    <col min="10254" max="10497" width="9" style="20"/>
    <col min="10498" max="10498" width="2.875" style="20" customWidth="1"/>
    <col min="10499" max="10499" width="21.625" style="20" customWidth="1"/>
    <col min="10500" max="10500" width="9" style="20"/>
    <col min="10501" max="10501" width="8.5" style="20" customWidth="1"/>
    <col min="10502" max="10502" width="10.875" style="20" bestFit="1" customWidth="1"/>
    <col min="10503" max="10503" width="12.875" style="20" customWidth="1"/>
    <col min="10504" max="10504" width="3.25" style="20" customWidth="1"/>
    <col min="10505" max="10505" width="21.625" style="20" customWidth="1"/>
    <col min="10506" max="10506" width="9" style="20"/>
    <col min="10507" max="10507" width="8.875" style="20" bestFit="1" customWidth="1"/>
    <col min="10508" max="10508" width="10.75" style="20" customWidth="1"/>
    <col min="10509" max="10509" width="12.75" style="20" bestFit="1" customWidth="1"/>
    <col min="10510" max="10753" width="9" style="20"/>
    <col min="10754" max="10754" width="2.875" style="20" customWidth="1"/>
    <col min="10755" max="10755" width="21.625" style="20" customWidth="1"/>
    <col min="10756" max="10756" width="9" style="20"/>
    <col min="10757" max="10757" width="8.5" style="20" customWidth="1"/>
    <col min="10758" max="10758" width="10.875" style="20" bestFit="1" customWidth="1"/>
    <col min="10759" max="10759" width="12.875" style="20" customWidth="1"/>
    <col min="10760" max="10760" width="3.25" style="20" customWidth="1"/>
    <col min="10761" max="10761" width="21.625" style="20" customWidth="1"/>
    <col min="10762" max="10762" width="9" style="20"/>
    <col min="10763" max="10763" width="8.875" style="20" bestFit="1" customWidth="1"/>
    <col min="10764" max="10764" width="10.75" style="20" customWidth="1"/>
    <col min="10765" max="10765" width="12.75" style="20" bestFit="1" customWidth="1"/>
    <col min="10766" max="11009" width="9" style="20"/>
    <col min="11010" max="11010" width="2.875" style="20" customWidth="1"/>
    <col min="11011" max="11011" width="21.625" style="20" customWidth="1"/>
    <col min="11012" max="11012" width="9" style="20"/>
    <col min="11013" max="11013" width="8.5" style="20" customWidth="1"/>
    <col min="11014" max="11014" width="10.875" style="20" bestFit="1" customWidth="1"/>
    <col min="11015" max="11015" width="12.875" style="20" customWidth="1"/>
    <col min="11016" max="11016" width="3.25" style="20" customWidth="1"/>
    <col min="11017" max="11017" width="21.625" style="20" customWidth="1"/>
    <col min="11018" max="11018" width="9" style="20"/>
    <col min="11019" max="11019" width="8.875" style="20" bestFit="1" customWidth="1"/>
    <col min="11020" max="11020" width="10.75" style="20" customWidth="1"/>
    <col min="11021" max="11021" width="12.75" style="20" bestFit="1" customWidth="1"/>
    <col min="11022" max="11265" width="9" style="20"/>
    <col min="11266" max="11266" width="2.875" style="20" customWidth="1"/>
    <col min="11267" max="11267" width="21.625" style="20" customWidth="1"/>
    <col min="11268" max="11268" width="9" style="20"/>
    <col min="11269" max="11269" width="8.5" style="20" customWidth="1"/>
    <col min="11270" max="11270" width="10.875" style="20" bestFit="1" customWidth="1"/>
    <col min="11271" max="11271" width="12.875" style="20" customWidth="1"/>
    <col min="11272" max="11272" width="3.25" style="20" customWidth="1"/>
    <col min="11273" max="11273" width="21.625" style="20" customWidth="1"/>
    <col min="11274" max="11274" width="9" style="20"/>
    <col min="11275" max="11275" width="8.875" style="20" bestFit="1" customWidth="1"/>
    <col min="11276" max="11276" width="10.75" style="20" customWidth="1"/>
    <col min="11277" max="11277" width="12.75" style="20" bestFit="1" customWidth="1"/>
    <col min="11278" max="11521" width="9" style="20"/>
    <col min="11522" max="11522" width="2.875" style="20" customWidth="1"/>
    <col min="11523" max="11523" width="21.625" style="20" customWidth="1"/>
    <col min="11524" max="11524" width="9" style="20"/>
    <col min="11525" max="11525" width="8.5" style="20" customWidth="1"/>
    <col min="11526" max="11526" width="10.875" style="20" bestFit="1" customWidth="1"/>
    <col min="11527" max="11527" width="12.875" style="20" customWidth="1"/>
    <col min="11528" max="11528" width="3.25" style="20" customWidth="1"/>
    <col min="11529" max="11529" width="21.625" style="20" customWidth="1"/>
    <col min="11530" max="11530" width="9" style="20"/>
    <col min="11531" max="11531" width="8.875" style="20" bestFit="1" customWidth="1"/>
    <col min="11532" max="11532" width="10.75" style="20" customWidth="1"/>
    <col min="11533" max="11533" width="12.75" style="20" bestFit="1" customWidth="1"/>
    <col min="11534" max="11777" width="9" style="20"/>
    <col min="11778" max="11778" width="2.875" style="20" customWidth="1"/>
    <col min="11779" max="11779" width="21.625" style="20" customWidth="1"/>
    <col min="11780" max="11780" width="9" style="20"/>
    <col min="11781" max="11781" width="8.5" style="20" customWidth="1"/>
    <col min="11782" max="11782" width="10.875" style="20" bestFit="1" customWidth="1"/>
    <col min="11783" max="11783" width="12.875" style="20" customWidth="1"/>
    <col min="11784" max="11784" width="3.25" style="20" customWidth="1"/>
    <col min="11785" max="11785" width="21.625" style="20" customWidth="1"/>
    <col min="11786" max="11786" width="9" style="20"/>
    <col min="11787" max="11787" width="8.875" style="20" bestFit="1" customWidth="1"/>
    <col min="11788" max="11788" width="10.75" style="20" customWidth="1"/>
    <col min="11789" max="11789" width="12.75" style="20" bestFit="1" customWidth="1"/>
    <col min="11790" max="12033" width="9" style="20"/>
    <col min="12034" max="12034" width="2.875" style="20" customWidth="1"/>
    <col min="12035" max="12035" width="21.625" style="20" customWidth="1"/>
    <col min="12036" max="12036" width="9" style="20"/>
    <col min="12037" max="12037" width="8.5" style="20" customWidth="1"/>
    <col min="12038" max="12038" width="10.875" style="20" bestFit="1" customWidth="1"/>
    <col min="12039" max="12039" width="12.875" style="20" customWidth="1"/>
    <col min="12040" max="12040" width="3.25" style="20" customWidth="1"/>
    <col min="12041" max="12041" width="21.625" style="20" customWidth="1"/>
    <col min="12042" max="12042" width="9" style="20"/>
    <col min="12043" max="12043" width="8.875" style="20" bestFit="1" customWidth="1"/>
    <col min="12044" max="12044" width="10.75" style="20" customWidth="1"/>
    <col min="12045" max="12045" width="12.75" style="20" bestFit="1" customWidth="1"/>
    <col min="12046" max="12289" width="9" style="20"/>
    <col min="12290" max="12290" width="2.875" style="20" customWidth="1"/>
    <col min="12291" max="12291" width="21.625" style="20" customWidth="1"/>
    <col min="12292" max="12292" width="9" style="20"/>
    <col min="12293" max="12293" width="8.5" style="20" customWidth="1"/>
    <col min="12294" max="12294" width="10.875" style="20" bestFit="1" customWidth="1"/>
    <col min="12295" max="12295" width="12.875" style="20" customWidth="1"/>
    <col min="12296" max="12296" width="3.25" style="20" customWidth="1"/>
    <col min="12297" max="12297" width="21.625" style="20" customWidth="1"/>
    <col min="12298" max="12298" width="9" style="20"/>
    <col min="12299" max="12299" width="8.875" style="20" bestFit="1" customWidth="1"/>
    <col min="12300" max="12300" width="10.75" style="20" customWidth="1"/>
    <col min="12301" max="12301" width="12.75" style="20" bestFit="1" customWidth="1"/>
    <col min="12302" max="12545" width="9" style="20"/>
    <col min="12546" max="12546" width="2.875" style="20" customWidth="1"/>
    <col min="12547" max="12547" width="21.625" style="20" customWidth="1"/>
    <col min="12548" max="12548" width="9" style="20"/>
    <col min="12549" max="12549" width="8.5" style="20" customWidth="1"/>
    <col min="12550" max="12550" width="10.875" style="20" bestFit="1" customWidth="1"/>
    <col min="12551" max="12551" width="12.875" style="20" customWidth="1"/>
    <col min="12552" max="12552" width="3.25" style="20" customWidth="1"/>
    <col min="12553" max="12553" width="21.625" style="20" customWidth="1"/>
    <col min="12554" max="12554" width="9" style="20"/>
    <col min="12555" max="12555" width="8.875" style="20" bestFit="1" customWidth="1"/>
    <col min="12556" max="12556" width="10.75" style="20" customWidth="1"/>
    <col min="12557" max="12557" width="12.75" style="20" bestFit="1" customWidth="1"/>
    <col min="12558" max="12801" width="9" style="20"/>
    <col min="12802" max="12802" width="2.875" style="20" customWidth="1"/>
    <col min="12803" max="12803" width="21.625" style="20" customWidth="1"/>
    <col min="12804" max="12804" width="9" style="20"/>
    <col min="12805" max="12805" width="8.5" style="20" customWidth="1"/>
    <col min="12806" max="12806" width="10.875" style="20" bestFit="1" customWidth="1"/>
    <col min="12807" max="12807" width="12.875" style="20" customWidth="1"/>
    <col min="12808" max="12808" width="3.25" style="20" customWidth="1"/>
    <col min="12809" max="12809" width="21.625" style="20" customWidth="1"/>
    <col min="12810" max="12810" width="9" style="20"/>
    <col min="12811" max="12811" width="8.875" style="20" bestFit="1" customWidth="1"/>
    <col min="12812" max="12812" width="10.75" style="20" customWidth="1"/>
    <col min="12813" max="12813" width="12.75" style="20" bestFit="1" customWidth="1"/>
    <col min="12814" max="13057" width="9" style="20"/>
    <col min="13058" max="13058" width="2.875" style="20" customWidth="1"/>
    <col min="13059" max="13059" width="21.625" style="20" customWidth="1"/>
    <col min="13060" max="13060" width="9" style="20"/>
    <col min="13061" max="13061" width="8.5" style="20" customWidth="1"/>
    <col min="13062" max="13062" width="10.875" style="20" bestFit="1" customWidth="1"/>
    <col min="13063" max="13063" width="12.875" style="20" customWidth="1"/>
    <col min="13064" max="13064" width="3.25" style="20" customWidth="1"/>
    <col min="13065" max="13065" width="21.625" style="20" customWidth="1"/>
    <col min="13066" max="13066" width="9" style="20"/>
    <col min="13067" max="13067" width="8.875" style="20" bestFit="1" customWidth="1"/>
    <col min="13068" max="13068" width="10.75" style="20" customWidth="1"/>
    <col min="13069" max="13069" width="12.75" style="20" bestFit="1" customWidth="1"/>
    <col min="13070" max="13313" width="9" style="20"/>
    <col min="13314" max="13314" width="2.875" style="20" customWidth="1"/>
    <col min="13315" max="13315" width="21.625" style="20" customWidth="1"/>
    <col min="13316" max="13316" width="9" style="20"/>
    <col min="13317" max="13317" width="8.5" style="20" customWidth="1"/>
    <col min="13318" max="13318" width="10.875" style="20" bestFit="1" customWidth="1"/>
    <col min="13319" max="13319" width="12.875" style="20" customWidth="1"/>
    <col min="13320" max="13320" width="3.25" style="20" customWidth="1"/>
    <col min="13321" max="13321" width="21.625" style="20" customWidth="1"/>
    <col min="13322" max="13322" width="9" style="20"/>
    <col min="13323" max="13323" width="8.875" style="20" bestFit="1" customWidth="1"/>
    <col min="13324" max="13324" width="10.75" style="20" customWidth="1"/>
    <col min="13325" max="13325" width="12.75" style="20" bestFit="1" customWidth="1"/>
    <col min="13326" max="13569" width="9" style="20"/>
    <col min="13570" max="13570" width="2.875" style="20" customWidth="1"/>
    <col min="13571" max="13571" width="21.625" style="20" customWidth="1"/>
    <col min="13572" max="13572" width="9" style="20"/>
    <col min="13573" max="13573" width="8.5" style="20" customWidth="1"/>
    <col min="13574" max="13574" width="10.875" style="20" bestFit="1" customWidth="1"/>
    <col min="13575" max="13575" width="12.875" style="20" customWidth="1"/>
    <col min="13576" max="13576" width="3.25" style="20" customWidth="1"/>
    <col min="13577" max="13577" width="21.625" style="20" customWidth="1"/>
    <col min="13578" max="13578" width="9" style="20"/>
    <col min="13579" max="13579" width="8.875" style="20" bestFit="1" customWidth="1"/>
    <col min="13580" max="13580" width="10.75" style="20" customWidth="1"/>
    <col min="13581" max="13581" width="12.75" style="20" bestFit="1" customWidth="1"/>
    <col min="13582" max="13825" width="9" style="20"/>
    <col min="13826" max="13826" width="2.875" style="20" customWidth="1"/>
    <col min="13827" max="13827" width="21.625" style="20" customWidth="1"/>
    <col min="13828" max="13828" width="9" style="20"/>
    <col min="13829" max="13829" width="8.5" style="20" customWidth="1"/>
    <col min="13830" max="13830" width="10.875" style="20" bestFit="1" customWidth="1"/>
    <col min="13831" max="13831" width="12.875" style="20" customWidth="1"/>
    <col min="13832" max="13832" width="3.25" style="20" customWidth="1"/>
    <col min="13833" max="13833" width="21.625" style="20" customWidth="1"/>
    <col min="13834" max="13834" width="9" style="20"/>
    <col min="13835" max="13835" width="8.875" style="20" bestFit="1" customWidth="1"/>
    <col min="13836" max="13836" width="10.75" style="20" customWidth="1"/>
    <col min="13837" max="13837" width="12.75" style="20" bestFit="1" customWidth="1"/>
    <col min="13838" max="14081" width="9" style="20"/>
    <col min="14082" max="14082" width="2.875" style="20" customWidth="1"/>
    <col min="14083" max="14083" width="21.625" style="20" customWidth="1"/>
    <col min="14084" max="14084" width="9" style="20"/>
    <col min="14085" max="14085" width="8.5" style="20" customWidth="1"/>
    <col min="14086" max="14086" width="10.875" style="20" bestFit="1" customWidth="1"/>
    <col min="14087" max="14087" width="12.875" style="20" customWidth="1"/>
    <col min="14088" max="14088" width="3.25" style="20" customWidth="1"/>
    <col min="14089" max="14089" width="21.625" style="20" customWidth="1"/>
    <col min="14090" max="14090" width="9" style="20"/>
    <col min="14091" max="14091" width="8.875" style="20" bestFit="1" customWidth="1"/>
    <col min="14092" max="14092" width="10.75" style="20" customWidth="1"/>
    <col min="14093" max="14093" width="12.75" style="20" bestFit="1" customWidth="1"/>
    <col min="14094" max="14337" width="9" style="20"/>
    <col min="14338" max="14338" width="2.875" style="20" customWidth="1"/>
    <col min="14339" max="14339" width="21.625" style="20" customWidth="1"/>
    <col min="14340" max="14340" width="9" style="20"/>
    <col min="14341" max="14341" width="8.5" style="20" customWidth="1"/>
    <col min="14342" max="14342" width="10.875" style="20" bestFit="1" customWidth="1"/>
    <col min="14343" max="14343" width="12.875" style="20" customWidth="1"/>
    <col min="14344" max="14344" width="3.25" style="20" customWidth="1"/>
    <col min="14345" max="14345" width="21.625" style="20" customWidth="1"/>
    <col min="14346" max="14346" width="9" style="20"/>
    <col min="14347" max="14347" width="8.875" style="20" bestFit="1" customWidth="1"/>
    <col min="14348" max="14348" width="10.75" style="20" customWidth="1"/>
    <col min="14349" max="14349" width="12.75" style="20" bestFit="1" customWidth="1"/>
    <col min="14350" max="14593" width="9" style="20"/>
    <col min="14594" max="14594" width="2.875" style="20" customWidth="1"/>
    <col min="14595" max="14595" width="21.625" style="20" customWidth="1"/>
    <col min="14596" max="14596" width="9" style="20"/>
    <col min="14597" max="14597" width="8.5" style="20" customWidth="1"/>
    <col min="14598" max="14598" width="10.875" style="20" bestFit="1" customWidth="1"/>
    <col min="14599" max="14599" width="12.875" style="20" customWidth="1"/>
    <col min="14600" max="14600" width="3.25" style="20" customWidth="1"/>
    <col min="14601" max="14601" width="21.625" style="20" customWidth="1"/>
    <col min="14602" max="14602" width="9" style="20"/>
    <col min="14603" max="14603" width="8.875" style="20" bestFit="1" customWidth="1"/>
    <col min="14604" max="14604" width="10.75" style="20" customWidth="1"/>
    <col min="14605" max="14605" width="12.75" style="20" bestFit="1" customWidth="1"/>
    <col min="14606" max="14849" width="9" style="20"/>
    <col min="14850" max="14850" width="2.875" style="20" customWidth="1"/>
    <col min="14851" max="14851" width="21.625" style="20" customWidth="1"/>
    <col min="14852" max="14852" width="9" style="20"/>
    <col min="14853" max="14853" width="8.5" style="20" customWidth="1"/>
    <col min="14854" max="14854" width="10.875" style="20" bestFit="1" customWidth="1"/>
    <col min="14855" max="14855" width="12.875" style="20" customWidth="1"/>
    <col min="14856" max="14856" width="3.25" style="20" customWidth="1"/>
    <col min="14857" max="14857" width="21.625" style="20" customWidth="1"/>
    <col min="14858" max="14858" width="9" style="20"/>
    <col min="14859" max="14859" width="8.875" style="20" bestFit="1" customWidth="1"/>
    <col min="14860" max="14860" width="10.75" style="20" customWidth="1"/>
    <col min="14861" max="14861" width="12.75" style="20" bestFit="1" customWidth="1"/>
    <col min="14862" max="15105" width="9" style="20"/>
    <col min="15106" max="15106" width="2.875" style="20" customWidth="1"/>
    <col min="15107" max="15107" width="21.625" style="20" customWidth="1"/>
    <col min="15108" max="15108" width="9" style="20"/>
    <col min="15109" max="15109" width="8.5" style="20" customWidth="1"/>
    <col min="15110" max="15110" width="10.875" style="20" bestFit="1" customWidth="1"/>
    <col min="15111" max="15111" width="12.875" style="20" customWidth="1"/>
    <col min="15112" max="15112" width="3.25" style="20" customWidth="1"/>
    <col min="15113" max="15113" width="21.625" style="20" customWidth="1"/>
    <col min="15114" max="15114" width="9" style="20"/>
    <col min="15115" max="15115" width="8.875" style="20" bestFit="1" customWidth="1"/>
    <col min="15116" max="15116" width="10.75" style="20" customWidth="1"/>
    <col min="15117" max="15117" width="12.75" style="20" bestFit="1" customWidth="1"/>
    <col min="15118" max="15361" width="9" style="20"/>
    <col min="15362" max="15362" width="2.875" style="20" customWidth="1"/>
    <col min="15363" max="15363" width="21.625" style="20" customWidth="1"/>
    <col min="15364" max="15364" width="9" style="20"/>
    <col min="15365" max="15365" width="8.5" style="20" customWidth="1"/>
    <col min="15366" max="15366" width="10.875" style="20" bestFit="1" customWidth="1"/>
    <col min="15367" max="15367" width="12.875" style="20" customWidth="1"/>
    <col min="15368" max="15368" width="3.25" style="20" customWidth="1"/>
    <col min="15369" max="15369" width="21.625" style="20" customWidth="1"/>
    <col min="15370" max="15370" width="9" style="20"/>
    <col min="15371" max="15371" width="8.875" style="20" bestFit="1" customWidth="1"/>
    <col min="15372" max="15372" width="10.75" style="20" customWidth="1"/>
    <col min="15373" max="15373" width="12.75" style="20" bestFit="1" customWidth="1"/>
    <col min="15374" max="15617" width="9" style="20"/>
    <col min="15618" max="15618" width="2.875" style="20" customWidth="1"/>
    <col min="15619" max="15619" width="21.625" style="20" customWidth="1"/>
    <col min="15620" max="15620" width="9" style="20"/>
    <col min="15621" max="15621" width="8.5" style="20" customWidth="1"/>
    <col min="15622" max="15622" width="10.875" style="20" bestFit="1" customWidth="1"/>
    <col min="15623" max="15623" width="12.875" style="20" customWidth="1"/>
    <col min="15624" max="15624" width="3.25" style="20" customWidth="1"/>
    <col min="15625" max="15625" width="21.625" style="20" customWidth="1"/>
    <col min="15626" max="15626" width="9" style="20"/>
    <col min="15627" max="15627" width="8.875" style="20" bestFit="1" customWidth="1"/>
    <col min="15628" max="15628" width="10.75" style="20" customWidth="1"/>
    <col min="15629" max="15629" width="12.75" style="20" bestFit="1" customWidth="1"/>
    <col min="15630" max="15873" width="9" style="20"/>
    <col min="15874" max="15874" width="2.875" style="20" customWidth="1"/>
    <col min="15875" max="15875" width="21.625" style="20" customWidth="1"/>
    <col min="15876" max="15876" width="9" style="20"/>
    <col min="15877" max="15877" width="8.5" style="20" customWidth="1"/>
    <col min="15878" max="15878" width="10.875" style="20" bestFit="1" customWidth="1"/>
    <col min="15879" max="15879" width="12.875" style="20" customWidth="1"/>
    <col min="15880" max="15880" width="3.25" style="20" customWidth="1"/>
    <col min="15881" max="15881" width="21.625" style="20" customWidth="1"/>
    <col min="15882" max="15882" width="9" style="20"/>
    <col min="15883" max="15883" width="8.875" style="20" bestFit="1" customWidth="1"/>
    <col min="15884" max="15884" width="10.75" style="20" customWidth="1"/>
    <col min="15885" max="15885" width="12.75" style="20" bestFit="1" customWidth="1"/>
    <col min="15886" max="16129" width="9" style="20"/>
    <col min="16130" max="16130" width="2.875" style="20" customWidth="1"/>
    <col min="16131" max="16131" width="21.625" style="20" customWidth="1"/>
    <col min="16132" max="16132" width="9" style="20"/>
    <col min="16133" max="16133" width="8.5" style="20" customWidth="1"/>
    <col min="16134" max="16134" width="10.875" style="20" bestFit="1" customWidth="1"/>
    <col min="16135" max="16135" width="12.875" style="20" customWidth="1"/>
    <col min="16136" max="16136" width="3.25" style="20" customWidth="1"/>
    <col min="16137" max="16137" width="21.625" style="20" customWidth="1"/>
    <col min="16138" max="16138" width="9" style="20"/>
    <col min="16139" max="16139" width="8.875" style="20" bestFit="1" customWidth="1"/>
    <col min="16140" max="16140" width="10.75" style="20" customWidth="1"/>
    <col min="16141" max="16141" width="12.75" style="20" bestFit="1" customWidth="1"/>
    <col min="16142" max="16384" width="9" style="20"/>
  </cols>
  <sheetData>
    <row r="1" spans="1:14" x14ac:dyDescent="0.2">
      <c r="A1" s="97" t="s">
        <v>111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2">
      <c r="A2" s="90" t="s">
        <v>0</v>
      </c>
      <c r="B2" s="91"/>
      <c r="C2" s="91"/>
      <c r="D2" s="91"/>
      <c r="E2" s="91"/>
      <c r="F2" s="91"/>
      <c r="G2" s="92"/>
      <c r="H2" s="93" t="s">
        <v>1</v>
      </c>
      <c r="I2" s="93"/>
      <c r="J2" s="93"/>
      <c r="K2" s="93"/>
      <c r="L2" s="93"/>
      <c r="M2" s="93"/>
      <c r="N2" s="93"/>
    </row>
    <row r="3" spans="1:14" s="62" customFormat="1" x14ac:dyDescent="0.2">
      <c r="A3" s="65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2</v>
      </c>
      <c r="I3" s="65" t="s">
        <v>3</v>
      </c>
      <c r="J3" s="65" t="s">
        <v>4</v>
      </c>
      <c r="K3" s="65" t="s">
        <v>5</v>
      </c>
      <c r="L3" s="65" t="s">
        <v>6</v>
      </c>
      <c r="M3" s="65" t="s">
        <v>7</v>
      </c>
      <c r="N3" s="65" t="s">
        <v>9</v>
      </c>
    </row>
    <row r="4" spans="1:14" x14ac:dyDescent="0.3">
      <c r="A4" s="10">
        <v>1</v>
      </c>
      <c r="B4" s="68" t="s">
        <v>107</v>
      </c>
      <c r="C4" s="10" t="s">
        <v>40</v>
      </c>
      <c r="D4" s="24">
        <v>320</v>
      </c>
      <c r="E4" s="8">
        <v>320000</v>
      </c>
      <c r="F4" s="8">
        <v>4097271.0399999996</v>
      </c>
      <c r="G4" s="22" t="s">
        <v>39</v>
      </c>
      <c r="H4" s="10">
        <v>1</v>
      </c>
      <c r="I4" s="5" t="s">
        <v>82</v>
      </c>
      <c r="J4" s="6" t="s">
        <v>104</v>
      </c>
      <c r="K4" s="7">
        <v>14784</v>
      </c>
      <c r="L4" s="25">
        <v>647930</v>
      </c>
      <c r="M4" s="25">
        <v>78677800.312800005</v>
      </c>
      <c r="N4" s="13" t="s">
        <v>106</v>
      </c>
    </row>
    <row r="5" spans="1:14" x14ac:dyDescent="0.3">
      <c r="A5" s="26">
        <v>2</v>
      </c>
      <c r="B5" s="59" t="s">
        <v>108</v>
      </c>
      <c r="C5" s="26" t="s">
        <v>109</v>
      </c>
      <c r="D5" s="66">
        <v>342</v>
      </c>
      <c r="E5" s="67">
        <v>1588.7</v>
      </c>
      <c r="F5" s="67">
        <v>905616.50767599989</v>
      </c>
      <c r="G5" s="28" t="s">
        <v>32</v>
      </c>
      <c r="H5" s="26">
        <v>2</v>
      </c>
      <c r="I5" s="29" t="s">
        <v>78</v>
      </c>
      <c r="J5" s="30" t="s">
        <v>105</v>
      </c>
      <c r="K5" s="35">
        <v>1000</v>
      </c>
      <c r="L5" s="49">
        <v>53500</v>
      </c>
      <c r="M5" s="49">
        <v>37943478</v>
      </c>
      <c r="N5" s="31" t="s">
        <v>27</v>
      </c>
    </row>
    <row r="6" spans="1:14" x14ac:dyDescent="0.3">
      <c r="A6" s="26">
        <v>3</v>
      </c>
      <c r="B6" s="59" t="s">
        <v>103</v>
      </c>
      <c r="C6" s="26" t="s">
        <v>109</v>
      </c>
      <c r="D6" s="67">
        <v>96</v>
      </c>
      <c r="E6" s="67">
        <v>466</v>
      </c>
      <c r="F6" s="67">
        <v>182378.52799999999</v>
      </c>
      <c r="G6" s="28" t="s">
        <v>110</v>
      </c>
      <c r="H6" s="26"/>
      <c r="I6" s="29"/>
      <c r="J6" s="30"/>
      <c r="K6" s="35"/>
      <c r="L6" s="49"/>
      <c r="M6" s="49"/>
      <c r="N6" s="31"/>
    </row>
    <row r="7" spans="1:14" ht="19.5" thickBot="1" x14ac:dyDescent="0.25">
      <c r="A7" s="94" t="s">
        <v>10</v>
      </c>
      <c r="B7" s="95"/>
      <c r="C7" s="96"/>
      <c r="D7" s="15">
        <f>SUM(D4:D6)</f>
        <v>758</v>
      </c>
      <c r="E7" s="16">
        <f>SUM(E4:E6)</f>
        <v>322054.7</v>
      </c>
      <c r="F7" s="16">
        <f>SUM(F4:F6)</f>
        <v>5185266.0756759997</v>
      </c>
      <c r="G7" s="23"/>
      <c r="H7" s="94" t="s">
        <v>10</v>
      </c>
      <c r="I7" s="95"/>
      <c r="J7" s="96"/>
      <c r="K7" s="17">
        <f>SUM(K4:K6)</f>
        <v>15784</v>
      </c>
      <c r="L7" s="17">
        <f>SUM(L4:L6)</f>
        <v>701430</v>
      </c>
      <c r="M7" s="17">
        <f>SUM(M4:M6)</f>
        <v>116621278.31280001</v>
      </c>
      <c r="N7" s="18"/>
    </row>
    <row r="8" spans="1:14" ht="19.5" thickTop="1" x14ac:dyDescent="0.2"/>
  </sheetData>
  <sortState ref="B4:G6">
    <sortCondition descending="1" ref="F4:F6"/>
  </sortState>
  <mergeCells count="5">
    <mergeCell ref="A7:C7"/>
    <mergeCell ref="H7:J7"/>
    <mergeCell ref="A1:N1"/>
    <mergeCell ref="A2:G2"/>
    <mergeCell ref="H2:N2"/>
  </mergeCells>
  <pageMargins left="0.11811023622047245" right="0.11811023622047245" top="0.74803149606299213" bottom="0.74803149606299213" header="0.31496062992125984" footer="0.31496062992125984"/>
  <pageSetup paperSize="9" scale="9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zoomScale="130" zoomScaleNormal="130" workbookViewId="0">
      <selection activeCell="G4" sqref="G4"/>
    </sheetView>
  </sheetViews>
  <sheetFormatPr defaultRowHeight="18.75" x14ac:dyDescent="0.2"/>
  <cols>
    <col min="1" max="1" width="3.25" style="63" customWidth="1"/>
    <col min="2" max="2" width="14" style="20" bestFit="1" customWidth="1"/>
    <col min="3" max="3" width="5.75" style="63" customWidth="1"/>
    <col min="4" max="4" width="7.625" style="20" customWidth="1"/>
    <col min="5" max="5" width="10.625" style="20" customWidth="1"/>
    <col min="6" max="6" width="12.125" style="20" customWidth="1"/>
    <col min="7" max="7" width="12" style="63" customWidth="1"/>
    <col min="8" max="8" width="3.25" style="63" customWidth="1"/>
    <col min="9" max="9" width="21.25" style="20" bestFit="1" customWidth="1"/>
    <col min="10" max="10" width="6.5" style="63" customWidth="1"/>
    <col min="11" max="11" width="10" style="20" bestFit="1" customWidth="1"/>
    <col min="12" max="12" width="11.5" style="20" bestFit="1" customWidth="1"/>
    <col min="13" max="13" width="14.5" style="20" customWidth="1"/>
    <col min="14" max="14" width="11.125" style="63" customWidth="1"/>
    <col min="15" max="257" width="9" style="20"/>
    <col min="258" max="258" width="2.875" style="20" customWidth="1"/>
    <col min="259" max="259" width="21.625" style="20" customWidth="1"/>
    <col min="260" max="260" width="9" style="20"/>
    <col min="261" max="261" width="8.5" style="20" customWidth="1"/>
    <col min="262" max="262" width="10.875" style="20" bestFit="1" customWidth="1"/>
    <col min="263" max="263" width="12.875" style="20" customWidth="1"/>
    <col min="264" max="264" width="3.25" style="20" customWidth="1"/>
    <col min="265" max="265" width="21.625" style="20" customWidth="1"/>
    <col min="266" max="266" width="9" style="20"/>
    <col min="267" max="267" width="8.875" style="20" bestFit="1" customWidth="1"/>
    <col min="268" max="268" width="10.75" style="20" customWidth="1"/>
    <col min="269" max="269" width="12.75" style="20" bestFit="1" customWidth="1"/>
    <col min="270" max="513" width="9" style="20"/>
    <col min="514" max="514" width="2.875" style="20" customWidth="1"/>
    <col min="515" max="515" width="21.625" style="20" customWidth="1"/>
    <col min="516" max="516" width="9" style="20"/>
    <col min="517" max="517" width="8.5" style="20" customWidth="1"/>
    <col min="518" max="518" width="10.875" style="20" bestFit="1" customWidth="1"/>
    <col min="519" max="519" width="12.875" style="20" customWidth="1"/>
    <col min="520" max="520" width="3.25" style="20" customWidth="1"/>
    <col min="521" max="521" width="21.625" style="20" customWidth="1"/>
    <col min="522" max="522" width="9" style="20"/>
    <col min="523" max="523" width="8.875" style="20" bestFit="1" customWidth="1"/>
    <col min="524" max="524" width="10.75" style="20" customWidth="1"/>
    <col min="525" max="525" width="12.75" style="20" bestFit="1" customWidth="1"/>
    <col min="526" max="769" width="9" style="20"/>
    <col min="770" max="770" width="2.875" style="20" customWidth="1"/>
    <col min="771" max="771" width="21.625" style="20" customWidth="1"/>
    <col min="772" max="772" width="9" style="20"/>
    <col min="773" max="773" width="8.5" style="20" customWidth="1"/>
    <col min="774" max="774" width="10.875" style="20" bestFit="1" customWidth="1"/>
    <col min="775" max="775" width="12.875" style="20" customWidth="1"/>
    <col min="776" max="776" width="3.25" style="20" customWidth="1"/>
    <col min="777" max="777" width="21.625" style="20" customWidth="1"/>
    <col min="778" max="778" width="9" style="20"/>
    <col min="779" max="779" width="8.875" style="20" bestFit="1" customWidth="1"/>
    <col min="780" max="780" width="10.75" style="20" customWidth="1"/>
    <col min="781" max="781" width="12.75" style="20" bestFit="1" customWidth="1"/>
    <col min="782" max="1025" width="9" style="20"/>
    <col min="1026" max="1026" width="2.875" style="20" customWidth="1"/>
    <col min="1027" max="1027" width="21.625" style="20" customWidth="1"/>
    <col min="1028" max="1028" width="9" style="20"/>
    <col min="1029" max="1029" width="8.5" style="20" customWidth="1"/>
    <col min="1030" max="1030" width="10.875" style="20" bestFit="1" customWidth="1"/>
    <col min="1031" max="1031" width="12.875" style="20" customWidth="1"/>
    <col min="1032" max="1032" width="3.25" style="20" customWidth="1"/>
    <col min="1033" max="1033" width="21.625" style="20" customWidth="1"/>
    <col min="1034" max="1034" width="9" style="20"/>
    <col min="1035" max="1035" width="8.875" style="20" bestFit="1" customWidth="1"/>
    <col min="1036" max="1036" width="10.75" style="20" customWidth="1"/>
    <col min="1037" max="1037" width="12.75" style="20" bestFit="1" customWidth="1"/>
    <col min="1038" max="1281" width="9" style="20"/>
    <col min="1282" max="1282" width="2.875" style="20" customWidth="1"/>
    <col min="1283" max="1283" width="21.625" style="20" customWidth="1"/>
    <col min="1284" max="1284" width="9" style="20"/>
    <col min="1285" max="1285" width="8.5" style="20" customWidth="1"/>
    <col min="1286" max="1286" width="10.875" style="20" bestFit="1" customWidth="1"/>
    <col min="1287" max="1287" width="12.875" style="20" customWidth="1"/>
    <col min="1288" max="1288" width="3.25" style="20" customWidth="1"/>
    <col min="1289" max="1289" width="21.625" style="20" customWidth="1"/>
    <col min="1290" max="1290" width="9" style="20"/>
    <col min="1291" max="1291" width="8.875" style="20" bestFit="1" customWidth="1"/>
    <col min="1292" max="1292" width="10.75" style="20" customWidth="1"/>
    <col min="1293" max="1293" width="12.75" style="20" bestFit="1" customWidth="1"/>
    <col min="1294" max="1537" width="9" style="20"/>
    <col min="1538" max="1538" width="2.875" style="20" customWidth="1"/>
    <col min="1539" max="1539" width="21.625" style="20" customWidth="1"/>
    <col min="1540" max="1540" width="9" style="20"/>
    <col min="1541" max="1541" width="8.5" style="20" customWidth="1"/>
    <col min="1542" max="1542" width="10.875" style="20" bestFit="1" customWidth="1"/>
    <col min="1543" max="1543" width="12.875" style="20" customWidth="1"/>
    <col min="1544" max="1544" width="3.25" style="20" customWidth="1"/>
    <col min="1545" max="1545" width="21.625" style="20" customWidth="1"/>
    <col min="1546" max="1546" width="9" style="20"/>
    <col min="1547" max="1547" width="8.875" style="20" bestFit="1" customWidth="1"/>
    <col min="1548" max="1548" width="10.75" style="20" customWidth="1"/>
    <col min="1549" max="1549" width="12.75" style="20" bestFit="1" customWidth="1"/>
    <col min="1550" max="1793" width="9" style="20"/>
    <col min="1794" max="1794" width="2.875" style="20" customWidth="1"/>
    <col min="1795" max="1795" width="21.625" style="20" customWidth="1"/>
    <col min="1796" max="1796" width="9" style="20"/>
    <col min="1797" max="1797" width="8.5" style="20" customWidth="1"/>
    <col min="1798" max="1798" width="10.875" style="20" bestFit="1" customWidth="1"/>
    <col min="1799" max="1799" width="12.875" style="20" customWidth="1"/>
    <col min="1800" max="1800" width="3.25" style="20" customWidth="1"/>
    <col min="1801" max="1801" width="21.625" style="20" customWidth="1"/>
    <col min="1802" max="1802" width="9" style="20"/>
    <col min="1803" max="1803" width="8.875" style="20" bestFit="1" customWidth="1"/>
    <col min="1804" max="1804" width="10.75" style="20" customWidth="1"/>
    <col min="1805" max="1805" width="12.75" style="20" bestFit="1" customWidth="1"/>
    <col min="1806" max="2049" width="9" style="20"/>
    <col min="2050" max="2050" width="2.875" style="20" customWidth="1"/>
    <col min="2051" max="2051" width="21.625" style="20" customWidth="1"/>
    <col min="2052" max="2052" width="9" style="20"/>
    <col min="2053" max="2053" width="8.5" style="20" customWidth="1"/>
    <col min="2054" max="2054" width="10.875" style="20" bestFit="1" customWidth="1"/>
    <col min="2055" max="2055" width="12.875" style="20" customWidth="1"/>
    <col min="2056" max="2056" width="3.25" style="20" customWidth="1"/>
    <col min="2057" max="2057" width="21.625" style="20" customWidth="1"/>
    <col min="2058" max="2058" width="9" style="20"/>
    <col min="2059" max="2059" width="8.875" style="20" bestFit="1" customWidth="1"/>
    <col min="2060" max="2060" width="10.75" style="20" customWidth="1"/>
    <col min="2061" max="2061" width="12.75" style="20" bestFit="1" customWidth="1"/>
    <col min="2062" max="2305" width="9" style="20"/>
    <col min="2306" max="2306" width="2.875" style="20" customWidth="1"/>
    <col min="2307" max="2307" width="21.625" style="20" customWidth="1"/>
    <col min="2308" max="2308" width="9" style="20"/>
    <col min="2309" max="2309" width="8.5" style="20" customWidth="1"/>
    <col min="2310" max="2310" width="10.875" style="20" bestFit="1" customWidth="1"/>
    <col min="2311" max="2311" width="12.875" style="20" customWidth="1"/>
    <col min="2312" max="2312" width="3.25" style="20" customWidth="1"/>
    <col min="2313" max="2313" width="21.625" style="20" customWidth="1"/>
    <col min="2314" max="2314" width="9" style="20"/>
    <col min="2315" max="2315" width="8.875" style="20" bestFit="1" customWidth="1"/>
    <col min="2316" max="2316" width="10.75" style="20" customWidth="1"/>
    <col min="2317" max="2317" width="12.75" style="20" bestFit="1" customWidth="1"/>
    <col min="2318" max="2561" width="9" style="20"/>
    <col min="2562" max="2562" width="2.875" style="20" customWidth="1"/>
    <col min="2563" max="2563" width="21.625" style="20" customWidth="1"/>
    <col min="2564" max="2564" width="9" style="20"/>
    <col min="2565" max="2565" width="8.5" style="20" customWidth="1"/>
    <col min="2566" max="2566" width="10.875" style="20" bestFit="1" customWidth="1"/>
    <col min="2567" max="2567" width="12.875" style="20" customWidth="1"/>
    <col min="2568" max="2568" width="3.25" style="20" customWidth="1"/>
    <col min="2569" max="2569" width="21.625" style="20" customWidth="1"/>
    <col min="2570" max="2570" width="9" style="20"/>
    <col min="2571" max="2571" width="8.875" style="20" bestFit="1" customWidth="1"/>
    <col min="2572" max="2572" width="10.75" style="20" customWidth="1"/>
    <col min="2573" max="2573" width="12.75" style="20" bestFit="1" customWidth="1"/>
    <col min="2574" max="2817" width="9" style="20"/>
    <col min="2818" max="2818" width="2.875" style="20" customWidth="1"/>
    <col min="2819" max="2819" width="21.625" style="20" customWidth="1"/>
    <col min="2820" max="2820" width="9" style="20"/>
    <col min="2821" max="2821" width="8.5" style="20" customWidth="1"/>
    <col min="2822" max="2822" width="10.875" style="20" bestFit="1" customWidth="1"/>
    <col min="2823" max="2823" width="12.875" style="20" customWidth="1"/>
    <col min="2824" max="2824" width="3.25" style="20" customWidth="1"/>
    <col min="2825" max="2825" width="21.625" style="20" customWidth="1"/>
    <col min="2826" max="2826" width="9" style="20"/>
    <col min="2827" max="2827" width="8.875" style="20" bestFit="1" customWidth="1"/>
    <col min="2828" max="2828" width="10.75" style="20" customWidth="1"/>
    <col min="2829" max="2829" width="12.75" style="20" bestFit="1" customWidth="1"/>
    <col min="2830" max="3073" width="9" style="20"/>
    <col min="3074" max="3074" width="2.875" style="20" customWidth="1"/>
    <col min="3075" max="3075" width="21.625" style="20" customWidth="1"/>
    <col min="3076" max="3076" width="9" style="20"/>
    <col min="3077" max="3077" width="8.5" style="20" customWidth="1"/>
    <col min="3078" max="3078" width="10.875" style="20" bestFit="1" customWidth="1"/>
    <col min="3079" max="3079" width="12.875" style="20" customWidth="1"/>
    <col min="3080" max="3080" width="3.25" style="20" customWidth="1"/>
    <col min="3081" max="3081" width="21.625" style="20" customWidth="1"/>
    <col min="3082" max="3082" width="9" style="20"/>
    <col min="3083" max="3083" width="8.875" style="20" bestFit="1" customWidth="1"/>
    <col min="3084" max="3084" width="10.75" style="20" customWidth="1"/>
    <col min="3085" max="3085" width="12.75" style="20" bestFit="1" customWidth="1"/>
    <col min="3086" max="3329" width="9" style="20"/>
    <col min="3330" max="3330" width="2.875" style="20" customWidth="1"/>
    <col min="3331" max="3331" width="21.625" style="20" customWidth="1"/>
    <col min="3332" max="3332" width="9" style="20"/>
    <col min="3333" max="3333" width="8.5" style="20" customWidth="1"/>
    <col min="3334" max="3334" width="10.875" style="20" bestFit="1" customWidth="1"/>
    <col min="3335" max="3335" width="12.875" style="20" customWidth="1"/>
    <col min="3336" max="3336" width="3.25" style="20" customWidth="1"/>
    <col min="3337" max="3337" width="21.625" style="20" customWidth="1"/>
    <col min="3338" max="3338" width="9" style="20"/>
    <col min="3339" max="3339" width="8.875" style="20" bestFit="1" customWidth="1"/>
    <col min="3340" max="3340" width="10.75" style="20" customWidth="1"/>
    <col min="3341" max="3341" width="12.75" style="20" bestFit="1" customWidth="1"/>
    <col min="3342" max="3585" width="9" style="20"/>
    <col min="3586" max="3586" width="2.875" style="20" customWidth="1"/>
    <col min="3587" max="3587" width="21.625" style="20" customWidth="1"/>
    <col min="3588" max="3588" width="9" style="20"/>
    <col min="3589" max="3589" width="8.5" style="20" customWidth="1"/>
    <col min="3590" max="3590" width="10.875" style="20" bestFit="1" customWidth="1"/>
    <col min="3591" max="3591" width="12.875" style="20" customWidth="1"/>
    <col min="3592" max="3592" width="3.25" style="20" customWidth="1"/>
    <col min="3593" max="3593" width="21.625" style="20" customWidth="1"/>
    <col min="3594" max="3594" width="9" style="20"/>
    <col min="3595" max="3595" width="8.875" style="20" bestFit="1" customWidth="1"/>
    <col min="3596" max="3596" width="10.75" style="20" customWidth="1"/>
    <col min="3597" max="3597" width="12.75" style="20" bestFit="1" customWidth="1"/>
    <col min="3598" max="3841" width="9" style="20"/>
    <col min="3842" max="3842" width="2.875" style="20" customWidth="1"/>
    <col min="3843" max="3843" width="21.625" style="20" customWidth="1"/>
    <col min="3844" max="3844" width="9" style="20"/>
    <col min="3845" max="3845" width="8.5" style="20" customWidth="1"/>
    <col min="3846" max="3846" width="10.875" style="20" bestFit="1" customWidth="1"/>
    <col min="3847" max="3847" width="12.875" style="20" customWidth="1"/>
    <col min="3848" max="3848" width="3.25" style="20" customWidth="1"/>
    <col min="3849" max="3849" width="21.625" style="20" customWidth="1"/>
    <col min="3850" max="3850" width="9" style="20"/>
    <col min="3851" max="3851" width="8.875" style="20" bestFit="1" customWidth="1"/>
    <col min="3852" max="3852" width="10.75" style="20" customWidth="1"/>
    <col min="3853" max="3853" width="12.75" style="20" bestFit="1" customWidth="1"/>
    <col min="3854" max="4097" width="9" style="20"/>
    <col min="4098" max="4098" width="2.875" style="20" customWidth="1"/>
    <col min="4099" max="4099" width="21.625" style="20" customWidth="1"/>
    <col min="4100" max="4100" width="9" style="20"/>
    <col min="4101" max="4101" width="8.5" style="20" customWidth="1"/>
    <col min="4102" max="4102" width="10.875" style="20" bestFit="1" customWidth="1"/>
    <col min="4103" max="4103" width="12.875" style="20" customWidth="1"/>
    <col min="4104" max="4104" width="3.25" style="20" customWidth="1"/>
    <col min="4105" max="4105" width="21.625" style="20" customWidth="1"/>
    <col min="4106" max="4106" width="9" style="20"/>
    <col min="4107" max="4107" width="8.875" style="20" bestFit="1" customWidth="1"/>
    <col min="4108" max="4108" width="10.75" style="20" customWidth="1"/>
    <col min="4109" max="4109" width="12.75" style="20" bestFit="1" customWidth="1"/>
    <col min="4110" max="4353" width="9" style="20"/>
    <col min="4354" max="4354" width="2.875" style="20" customWidth="1"/>
    <col min="4355" max="4355" width="21.625" style="20" customWidth="1"/>
    <col min="4356" max="4356" width="9" style="20"/>
    <col min="4357" max="4357" width="8.5" style="20" customWidth="1"/>
    <col min="4358" max="4358" width="10.875" style="20" bestFit="1" customWidth="1"/>
    <col min="4359" max="4359" width="12.875" style="20" customWidth="1"/>
    <col min="4360" max="4360" width="3.25" style="20" customWidth="1"/>
    <col min="4361" max="4361" width="21.625" style="20" customWidth="1"/>
    <col min="4362" max="4362" width="9" style="20"/>
    <col min="4363" max="4363" width="8.875" style="20" bestFit="1" customWidth="1"/>
    <col min="4364" max="4364" width="10.75" style="20" customWidth="1"/>
    <col min="4365" max="4365" width="12.75" style="20" bestFit="1" customWidth="1"/>
    <col min="4366" max="4609" width="9" style="20"/>
    <col min="4610" max="4610" width="2.875" style="20" customWidth="1"/>
    <col min="4611" max="4611" width="21.625" style="20" customWidth="1"/>
    <col min="4612" max="4612" width="9" style="20"/>
    <col min="4613" max="4613" width="8.5" style="20" customWidth="1"/>
    <col min="4614" max="4614" width="10.875" style="20" bestFit="1" customWidth="1"/>
    <col min="4615" max="4615" width="12.875" style="20" customWidth="1"/>
    <col min="4616" max="4616" width="3.25" style="20" customWidth="1"/>
    <col min="4617" max="4617" width="21.625" style="20" customWidth="1"/>
    <col min="4618" max="4618" width="9" style="20"/>
    <col min="4619" max="4619" width="8.875" style="20" bestFit="1" customWidth="1"/>
    <col min="4620" max="4620" width="10.75" style="20" customWidth="1"/>
    <col min="4621" max="4621" width="12.75" style="20" bestFit="1" customWidth="1"/>
    <col min="4622" max="4865" width="9" style="20"/>
    <col min="4866" max="4866" width="2.875" style="20" customWidth="1"/>
    <col min="4867" max="4867" width="21.625" style="20" customWidth="1"/>
    <col min="4868" max="4868" width="9" style="20"/>
    <col min="4869" max="4869" width="8.5" style="20" customWidth="1"/>
    <col min="4870" max="4870" width="10.875" style="20" bestFit="1" customWidth="1"/>
    <col min="4871" max="4871" width="12.875" style="20" customWidth="1"/>
    <col min="4872" max="4872" width="3.25" style="20" customWidth="1"/>
    <col min="4873" max="4873" width="21.625" style="20" customWidth="1"/>
    <col min="4874" max="4874" width="9" style="20"/>
    <col min="4875" max="4875" width="8.875" style="20" bestFit="1" customWidth="1"/>
    <col min="4876" max="4876" width="10.75" style="20" customWidth="1"/>
    <col min="4877" max="4877" width="12.75" style="20" bestFit="1" customWidth="1"/>
    <col min="4878" max="5121" width="9" style="20"/>
    <col min="5122" max="5122" width="2.875" style="20" customWidth="1"/>
    <col min="5123" max="5123" width="21.625" style="20" customWidth="1"/>
    <col min="5124" max="5124" width="9" style="20"/>
    <col min="5125" max="5125" width="8.5" style="20" customWidth="1"/>
    <col min="5126" max="5126" width="10.875" style="20" bestFit="1" customWidth="1"/>
    <col min="5127" max="5127" width="12.875" style="20" customWidth="1"/>
    <col min="5128" max="5128" width="3.25" style="20" customWidth="1"/>
    <col min="5129" max="5129" width="21.625" style="20" customWidth="1"/>
    <col min="5130" max="5130" width="9" style="20"/>
    <col min="5131" max="5131" width="8.875" style="20" bestFit="1" customWidth="1"/>
    <col min="5132" max="5132" width="10.75" style="20" customWidth="1"/>
    <col min="5133" max="5133" width="12.75" style="20" bestFit="1" customWidth="1"/>
    <col min="5134" max="5377" width="9" style="20"/>
    <col min="5378" max="5378" width="2.875" style="20" customWidth="1"/>
    <col min="5379" max="5379" width="21.625" style="20" customWidth="1"/>
    <col min="5380" max="5380" width="9" style="20"/>
    <col min="5381" max="5381" width="8.5" style="20" customWidth="1"/>
    <col min="5382" max="5382" width="10.875" style="20" bestFit="1" customWidth="1"/>
    <col min="5383" max="5383" width="12.875" style="20" customWidth="1"/>
    <col min="5384" max="5384" width="3.25" style="20" customWidth="1"/>
    <col min="5385" max="5385" width="21.625" style="20" customWidth="1"/>
    <col min="5386" max="5386" width="9" style="20"/>
    <col min="5387" max="5387" width="8.875" style="20" bestFit="1" customWidth="1"/>
    <col min="5388" max="5388" width="10.75" style="20" customWidth="1"/>
    <col min="5389" max="5389" width="12.75" style="20" bestFit="1" customWidth="1"/>
    <col min="5390" max="5633" width="9" style="20"/>
    <col min="5634" max="5634" width="2.875" style="20" customWidth="1"/>
    <col min="5635" max="5635" width="21.625" style="20" customWidth="1"/>
    <col min="5636" max="5636" width="9" style="20"/>
    <col min="5637" max="5637" width="8.5" style="20" customWidth="1"/>
    <col min="5638" max="5638" width="10.875" style="20" bestFit="1" customWidth="1"/>
    <col min="5639" max="5639" width="12.875" style="20" customWidth="1"/>
    <col min="5640" max="5640" width="3.25" style="20" customWidth="1"/>
    <col min="5641" max="5641" width="21.625" style="20" customWidth="1"/>
    <col min="5642" max="5642" width="9" style="20"/>
    <col min="5643" max="5643" width="8.875" style="20" bestFit="1" customWidth="1"/>
    <col min="5644" max="5644" width="10.75" style="20" customWidth="1"/>
    <col min="5645" max="5645" width="12.75" style="20" bestFit="1" customWidth="1"/>
    <col min="5646" max="5889" width="9" style="20"/>
    <col min="5890" max="5890" width="2.875" style="20" customWidth="1"/>
    <col min="5891" max="5891" width="21.625" style="20" customWidth="1"/>
    <col min="5892" max="5892" width="9" style="20"/>
    <col min="5893" max="5893" width="8.5" style="20" customWidth="1"/>
    <col min="5894" max="5894" width="10.875" style="20" bestFit="1" customWidth="1"/>
    <col min="5895" max="5895" width="12.875" style="20" customWidth="1"/>
    <col min="5896" max="5896" width="3.25" style="20" customWidth="1"/>
    <col min="5897" max="5897" width="21.625" style="20" customWidth="1"/>
    <col min="5898" max="5898" width="9" style="20"/>
    <col min="5899" max="5899" width="8.875" style="20" bestFit="1" customWidth="1"/>
    <col min="5900" max="5900" width="10.75" style="20" customWidth="1"/>
    <col min="5901" max="5901" width="12.75" style="20" bestFit="1" customWidth="1"/>
    <col min="5902" max="6145" width="9" style="20"/>
    <col min="6146" max="6146" width="2.875" style="20" customWidth="1"/>
    <col min="6147" max="6147" width="21.625" style="20" customWidth="1"/>
    <col min="6148" max="6148" width="9" style="20"/>
    <col min="6149" max="6149" width="8.5" style="20" customWidth="1"/>
    <col min="6150" max="6150" width="10.875" style="20" bestFit="1" customWidth="1"/>
    <col min="6151" max="6151" width="12.875" style="20" customWidth="1"/>
    <col min="6152" max="6152" width="3.25" style="20" customWidth="1"/>
    <col min="6153" max="6153" width="21.625" style="20" customWidth="1"/>
    <col min="6154" max="6154" width="9" style="20"/>
    <col min="6155" max="6155" width="8.875" style="20" bestFit="1" customWidth="1"/>
    <col min="6156" max="6156" width="10.75" style="20" customWidth="1"/>
    <col min="6157" max="6157" width="12.75" style="20" bestFit="1" customWidth="1"/>
    <col min="6158" max="6401" width="9" style="20"/>
    <col min="6402" max="6402" width="2.875" style="20" customWidth="1"/>
    <col min="6403" max="6403" width="21.625" style="20" customWidth="1"/>
    <col min="6404" max="6404" width="9" style="20"/>
    <col min="6405" max="6405" width="8.5" style="20" customWidth="1"/>
    <col min="6406" max="6406" width="10.875" style="20" bestFit="1" customWidth="1"/>
    <col min="6407" max="6407" width="12.875" style="20" customWidth="1"/>
    <col min="6408" max="6408" width="3.25" style="20" customWidth="1"/>
    <col min="6409" max="6409" width="21.625" style="20" customWidth="1"/>
    <col min="6410" max="6410" width="9" style="20"/>
    <col min="6411" max="6411" width="8.875" style="20" bestFit="1" customWidth="1"/>
    <col min="6412" max="6412" width="10.75" style="20" customWidth="1"/>
    <col min="6413" max="6413" width="12.75" style="20" bestFit="1" customWidth="1"/>
    <col min="6414" max="6657" width="9" style="20"/>
    <col min="6658" max="6658" width="2.875" style="20" customWidth="1"/>
    <col min="6659" max="6659" width="21.625" style="20" customWidth="1"/>
    <col min="6660" max="6660" width="9" style="20"/>
    <col min="6661" max="6661" width="8.5" style="20" customWidth="1"/>
    <col min="6662" max="6662" width="10.875" style="20" bestFit="1" customWidth="1"/>
    <col min="6663" max="6663" width="12.875" style="20" customWidth="1"/>
    <col min="6664" max="6664" width="3.25" style="20" customWidth="1"/>
    <col min="6665" max="6665" width="21.625" style="20" customWidth="1"/>
    <col min="6666" max="6666" width="9" style="20"/>
    <col min="6667" max="6667" width="8.875" style="20" bestFit="1" customWidth="1"/>
    <col min="6668" max="6668" width="10.75" style="20" customWidth="1"/>
    <col min="6669" max="6669" width="12.75" style="20" bestFit="1" customWidth="1"/>
    <col min="6670" max="6913" width="9" style="20"/>
    <col min="6914" max="6914" width="2.875" style="20" customWidth="1"/>
    <col min="6915" max="6915" width="21.625" style="20" customWidth="1"/>
    <col min="6916" max="6916" width="9" style="20"/>
    <col min="6917" max="6917" width="8.5" style="20" customWidth="1"/>
    <col min="6918" max="6918" width="10.875" style="20" bestFit="1" customWidth="1"/>
    <col min="6919" max="6919" width="12.875" style="20" customWidth="1"/>
    <col min="6920" max="6920" width="3.25" style="20" customWidth="1"/>
    <col min="6921" max="6921" width="21.625" style="20" customWidth="1"/>
    <col min="6922" max="6922" width="9" style="20"/>
    <col min="6923" max="6923" width="8.875" style="20" bestFit="1" customWidth="1"/>
    <col min="6924" max="6924" width="10.75" style="20" customWidth="1"/>
    <col min="6925" max="6925" width="12.75" style="20" bestFit="1" customWidth="1"/>
    <col min="6926" max="7169" width="9" style="20"/>
    <col min="7170" max="7170" width="2.875" style="20" customWidth="1"/>
    <col min="7171" max="7171" width="21.625" style="20" customWidth="1"/>
    <col min="7172" max="7172" width="9" style="20"/>
    <col min="7173" max="7173" width="8.5" style="20" customWidth="1"/>
    <col min="7174" max="7174" width="10.875" style="20" bestFit="1" customWidth="1"/>
    <col min="7175" max="7175" width="12.875" style="20" customWidth="1"/>
    <col min="7176" max="7176" width="3.25" style="20" customWidth="1"/>
    <col min="7177" max="7177" width="21.625" style="20" customWidth="1"/>
    <col min="7178" max="7178" width="9" style="20"/>
    <col min="7179" max="7179" width="8.875" style="20" bestFit="1" customWidth="1"/>
    <col min="7180" max="7180" width="10.75" style="20" customWidth="1"/>
    <col min="7181" max="7181" width="12.75" style="20" bestFit="1" customWidth="1"/>
    <col min="7182" max="7425" width="9" style="20"/>
    <col min="7426" max="7426" width="2.875" style="20" customWidth="1"/>
    <col min="7427" max="7427" width="21.625" style="20" customWidth="1"/>
    <col min="7428" max="7428" width="9" style="20"/>
    <col min="7429" max="7429" width="8.5" style="20" customWidth="1"/>
    <col min="7430" max="7430" width="10.875" style="20" bestFit="1" customWidth="1"/>
    <col min="7431" max="7431" width="12.875" style="20" customWidth="1"/>
    <col min="7432" max="7432" width="3.25" style="20" customWidth="1"/>
    <col min="7433" max="7433" width="21.625" style="20" customWidth="1"/>
    <col min="7434" max="7434" width="9" style="20"/>
    <col min="7435" max="7435" width="8.875" style="20" bestFit="1" customWidth="1"/>
    <col min="7436" max="7436" width="10.75" style="20" customWidth="1"/>
    <col min="7437" max="7437" width="12.75" style="20" bestFit="1" customWidth="1"/>
    <col min="7438" max="7681" width="9" style="20"/>
    <col min="7682" max="7682" width="2.875" style="20" customWidth="1"/>
    <col min="7683" max="7683" width="21.625" style="20" customWidth="1"/>
    <col min="7684" max="7684" width="9" style="20"/>
    <col min="7685" max="7685" width="8.5" style="20" customWidth="1"/>
    <col min="7686" max="7686" width="10.875" style="20" bestFit="1" customWidth="1"/>
    <col min="7687" max="7687" width="12.875" style="20" customWidth="1"/>
    <col min="7688" max="7688" width="3.25" style="20" customWidth="1"/>
    <col min="7689" max="7689" width="21.625" style="20" customWidth="1"/>
    <col min="7690" max="7690" width="9" style="20"/>
    <col min="7691" max="7691" width="8.875" style="20" bestFit="1" customWidth="1"/>
    <col min="7692" max="7692" width="10.75" style="20" customWidth="1"/>
    <col min="7693" max="7693" width="12.75" style="20" bestFit="1" customWidth="1"/>
    <col min="7694" max="7937" width="9" style="20"/>
    <col min="7938" max="7938" width="2.875" style="20" customWidth="1"/>
    <col min="7939" max="7939" width="21.625" style="20" customWidth="1"/>
    <col min="7940" max="7940" width="9" style="20"/>
    <col min="7941" max="7941" width="8.5" style="20" customWidth="1"/>
    <col min="7942" max="7942" width="10.875" style="20" bestFit="1" customWidth="1"/>
    <col min="7943" max="7943" width="12.875" style="20" customWidth="1"/>
    <col min="7944" max="7944" width="3.25" style="20" customWidth="1"/>
    <col min="7945" max="7945" width="21.625" style="20" customWidth="1"/>
    <col min="7946" max="7946" width="9" style="20"/>
    <col min="7947" max="7947" width="8.875" style="20" bestFit="1" customWidth="1"/>
    <col min="7948" max="7948" width="10.75" style="20" customWidth="1"/>
    <col min="7949" max="7949" width="12.75" style="20" bestFit="1" customWidth="1"/>
    <col min="7950" max="8193" width="9" style="20"/>
    <col min="8194" max="8194" width="2.875" style="20" customWidth="1"/>
    <col min="8195" max="8195" width="21.625" style="20" customWidth="1"/>
    <col min="8196" max="8196" width="9" style="20"/>
    <col min="8197" max="8197" width="8.5" style="20" customWidth="1"/>
    <col min="8198" max="8198" width="10.875" style="20" bestFit="1" customWidth="1"/>
    <col min="8199" max="8199" width="12.875" style="20" customWidth="1"/>
    <col min="8200" max="8200" width="3.25" style="20" customWidth="1"/>
    <col min="8201" max="8201" width="21.625" style="20" customWidth="1"/>
    <col min="8202" max="8202" width="9" style="20"/>
    <col min="8203" max="8203" width="8.875" style="20" bestFit="1" customWidth="1"/>
    <col min="8204" max="8204" width="10.75" style="20" customWidth="1"/>
    <col min="8205" max="8205" width="12.75" style="20" bestFit="1" customWidth="1"/>
    <col min="8206" max="8449" width="9" style="20"/>
    <col min="8450" max="8450" width="2.875" style="20" customWidth="1"/>
    <col min="8451" max="8451" width="21.625" style="20" customWidth="1"/>
    <col min="8452" max="8452" width="9" style="20"/>
    <col min="8453" max="8453" width="8.5" style="20" customWidth="1"/>
    <col min="8454" max="8454" width="10.875" style="20" bestFit="1" customWidth="1"/>
    <col min="8455" max="8455" width="12.875" style="20" customWidth="1"/>
    <col min="8456" max="8456" width="3.25" style="20" customWidth="1"/>
    <col min="8457" max="8457" width="21.625" style="20" customWidth="1"/>
    <col min="8458" max="8458" width="9" style="20"/>
    <col min="8459" max="8459" width="8.875" style="20" bestFit="1" customWidth="1"/>
    <col min="8460" max="8460" width="10.75" style="20" customWidth="1"/>
    <col min="8461" max="8461" width="12.75" style="20" bestFit="1" customWidth="1"/>
    <col min="8462" max="8705" width="9" style="20"/>
    <col min="8706" max="8706" width="2.875" style="20" customWidth="1"/>
    <col min="8707" max="8707" width="21.625" style="20" customWidth="1"/>
    <col min="8708" max="8708" width="9" style="20"/>
    <col min="8709" max="8709" width="8.5" style="20" customWidth="1"/>
    <col min="8710" max="8710" width="10.875" style="20" bestFit="1" customWidth="1"/>
    <col min="8711" max="8711" width="12.875" style="20" customWidth="1"/>
    <col min="8712" max="8712" width="3.25" style="20" customWidth="1"/>
    <col min="8713" max="8713" width="21.625" style="20" customWidth="1"/>
    <col min="8714" max="8714" width="9" style="20"/>
    <col min="8715" max="8715" width="8.875" style="20" bestFit="1" customWidth="1"/>
    <col min="8716" max="8716" width="10.75" style="20" customWidth="1"/>
    <col min="8717" max="8717" width="12.75" style="20" bestFit="1" customWidth="1"/>
    <col min="8718" max="8961" width="9" style="20"/>
    <col min="8962" max="8962" width="2.875" style="20" customWidth="1"/>
    <col min="8963" max="8963" width="21.625" style="20" customWidth="1"/>
    <col min="8964" max="8964" width="9" style="20"/>
    <col min="8965" max="8965" width="8.5" style="20" customWidth="1"/>
    <col min="8966" max="8966" width="10.875" style="20" bestFit="1" customWidth="1"/>
    <col min="8967" max="8967" width="12.875" style="20" customWidth="1"/>
    <col min="8968" max="8968" width="3.25" style="20" customWidth="1"/>
    <col min="8969" max="8969" width="21.625" style="20" customWidth="1"/>
    <col min="8970" max="8970" width="9" style="20"/>
    <col min="8971" max="8971" width="8.875" style="20" bestFit="1" customWidth="1"/>
    <col min="8972" max="8972" width="10.75" style="20" customWidth="1"/>
    <col min="8973" max="8973" width="12.75" style="20" bestFit="1" customWidth="1"/>
    <col min="8974" max="9217" width="9" style="20"/>
    <col min="9218" max="9218" width="2.875" style="20" customWidth="1"/>
    <col min="9219" max="9219" width="21.625" style="20" customWidth="1"/>
    <col min="9220" max="9220" width="9" style="20"/>
    <col min="9221" max="9221" width="8.5" style="20" customWidth="1"/>
    <col min="9222" max="9222" width="10.875" style="20" bestFit="1" customWidth="1"/>
    <col min="9223" max="9223" width="12.875" style="20" customWidth="1"/>
    <col min="9224" max="9224" width="3.25" style="20" customWidth="1"/>
    <col min="9225" max="9225" width="21.625" style="20" customWidth="1"/>
    <col min="9226" max="9226" width="9" style="20"/>
    <col min="9227" max="9227" width="8.875" style="20" bestFit="1" customWidth="1"/>
    <col min="9228" max="9228" width="10.75" style="20" customWidth="1"/>
    <col min="9229" max="9229" width="12.75" style="20" bestFit="1" customWidth="1"/>
    <col min="9230" max="9473" width="9" style="20"/>
    <col min="9474" max="9474" width="2.875" style="20" customWidth="1"/>
    <col min="9475" max="9475" width="21.625" style="20" customWidth="1"/>
    <col min="9476" max="9476" width="9" style="20"/>
    <col min="9477" max="9477" width="8.5" style="20" customWidth="1"/>
    <col min="9478" max="9478" width="10.875" style="20" bestFit="1" customWidth="1"/>
    <col min="9479" max="9479" width="12.875" style="20" customWidth="1"/>
    <col min="9480" max="9480" width="3.25" style="20" customWidth="1"/>
    <col min="9481" max="9481" width="21.625" style="20" customWidth="1"/>
    <col min="9482" max="9482" width="9" style="20"/>
    <col min="9483" max="9483" width="8.875" style="20" bestFit="1" customWidth="1"/>
    <col min="9484" max="9484" width="10.75" style="20" customWidth="1"/>
    <col min="9485" max="9485" width="12.75" style="20" bestFit="1" customWidth="1"/>
    <col min="9486" max="9729" width="9" style="20"/>
    <col min="9730" max="9730" width="2.875" style="20" customWidth="1"/>
    <col min="9731" max="9731" width="21.625" style="20" customWidth="1"/>
    <col min="9732" max="9732" width="9" style="20"/>
    <col min="9733" max="9733" width="8.5" style="20" customWidth="1"/>
    <col min="9734" max="9734" width="10.875" style="20" bestFit="1" customWidth="1"/>
    <col min="9735" max="9735" width="12.875" style="20" customWidth="1"/>
    <col min="9736" max="9736" width="3.25" style="20" customWidth="1"/>
    <col min="9737" max="9737" width="21.625" style="20" customWidth="1"/>
    <col min="9738" max="9738" width="9" style="20"/>
    <col min="9739" max="9739" width="8.875" style="20" bestFit="1" customWidth="1"/>
    <col min="9740" max="9740" width="10.75" style="20" customWidth="1"/>
    <col min="9741" max="9741" width="12.75" style="20" bestFit="1" customWidth="1"/>
    <col min="9742" max="9985" width="9" style="20"/>
    <col min="9986" max="9986" width="2.875" style="20" customWidth="1"/>
    <col min="9987" max="9987" width="21.625" style="20" customWidth="1"/>
    <col min="9988" max="9988" width="9" style="20"/>
    <col min="9989" max="9989" width="8.5" style="20" customWidth="1"/>
    <col min="9990" max="9990" width="10.875" style="20" bestFit="1" customWidth="1"/>
    <col min="9991" max="9991" width="12.875" style="20" customWidth="1"/>
    <col min="9992" max="9992" width="3.25" style="20" customWidth="1"/>
    <col min="9993" max="9993" width="21.625" style="20" customWidth="1"/>
    <col min="9994" max="9994" width="9" style="20"/>
    <col min="9995" max="9995" width="8.875" style="20" bestFit="1" customWidth="1"/>
    <col min="9996" max="9996" width="10.75" style="20" customWidth="1"/>
    <col min="9997" max="9997" width="12.75" style="20" bestFit="1" customWidth="1"/>
    <col min="9998" max="10241" width="9" style="20"/>
    <col min="10242" max="10242" width="2.875" style="20" customWidth="1"/>
    <col min="10243" max="10243" width="21.625" style="20" customWidth="1"/>
    <col min="10244" max="10244" width="9" style="20"/>
    <col min="10245" max="10245" width="8.5" style="20" customWidth="1"/>
    <col min="10246" max="10246" width="10.875" style="20" bestFit="1" customWidth="1"/>
    <col min="10247" max="10247" width="12.875" style="20" customWidth="1"/>
    <col min="10248" max="10248" width="3.25" style="20" customWidth="1"/>
    <col min="10249" max="10249" width="21.625" style="20" customWidth="1"/>
    <col min="10250" max="10250" width="9" style="20"/>
    <col min="10251" max="10251" width="8.875" style="20" bestFit="1" customWidth="1"/>
    <col min="10252" max="10252" width="10.75" style="20" customWidth="1"/>
    <col min="10253" max="10253" width="12.75" style="20" bestFit="1" customWidth="1"/>
    <col min="10254" max="10497" width="9" style="20"/>
    <col min="10498" max="10498" width="2.875" style="20" customWidth="1"/>
    <col min="10499" max="10499" width="21.625" style="20" customWidth="1"/>
    <col min="10500" max="10500" width="9" style="20"/>
    <col min="10501" max="10501" width="8.5" style="20" customWidth="1"/>
    <col min="10502" max="10502" width="10.875" style="20" bestFit="1" customWidth="1"/>
    <col min="10503" max="10503" width="12.875" style="20" customWidth="1"/>
    <col min="10504" max="10504" width="3.25" style="20" customWidth="1"/>
    <col min="10505" max="10505" width="21.625" style="20" customWidth="1"/>
    <col min="10506" max="10506" width="9" style="20"/>
    <col min="10507" max="10507" width="8.875" style="20" bestFit="1" customWidth="1"/>
    <col min="10508" max="10508" width="10.75" style="20" customWidth="1"/>
    <col min="10509" max="10509" width="12.75" style="20" bestFit="1" customWidth="1"/>
    <col min="10510" max="10753" width="9" style="20"/>
    <col min="10754" max="10754" width="2.875" style="20" customWidth="1"/>
    <col min="10755" max="10755" width="21.625" style="20" customWidth="1"/>
    <col min="10756" max="10756" width="9" style="20"/>
    <col min="10757" max="10757" width="8.5" style="20" customWidth="1"/>
    <col min="10758" max="10758" width="10.875" style="20" bestFit="1" customWidth="1"/>
    <col min="10759" max="10759" width="12.875" style="20" customWidth="1"/>
    <col min="10760" max="10760" width="3.25" style="20" customWidth="1"/>
    <col min="10761" max="10761" width="21.625" style="20" customWidth="1"/>
    <col min="10762" max="10762" width="9" style="20"/>
    <col min="10763" max="10763" width="8.875" style="20" bestFit="1" customWidth="1"/>
    <col min="10764" max="10764" width="10.75" style="20" customWidth="1"/>
    <col min="10765" max="10765" width="12.75" style="20" bestFit="1" customWidth="1"/>
    <col min="10766" max="11009" width="9" style="20"/>
    <col min="11010" max="11010" width="2.875" style="20" customWidth="1"/>
    <col min="11011" max="11011" width="21.625" style="20" customWidth="1"/>
    <col min="11012" max="11012" width="9" style="20"/>
    <col min="11013" max="11013" width="8.5" style="20" customWidth="1"/>
    <col min="11014" max="11014" width="10.875" style="20" bestFit="1" customWidth="1"/>
    <col min="11015" max="11015" width="12.875" style="20" customWidth="1"/>
    <col min="11016" max="11016" width="3.25" style="20" customWidth="1"/>
    <col min="11017" max="11017" width="21.625" style="20" customWidth="1"/>
    <col min="11018" max="11018" width="9" style="20"/>
    <col min="11019" max="11019" width="8.875" style="20" bestFit="1" customWidth="1"/>
    <col min="11020" max="11020" width="10.75" style="20" customWidth="1"/>
    <col min="11021" max="11021" width="12.75" style="20" bestFit="1" customWidth="1"/>
    <col min="11022" max="11265" width="9" style="20"/>
    <col min="11266" max="11266" width="2.875" style="20" customWidth="1"/>
    <col min="11267" max="11267" width="21.625" style="20" customWidth="1"/>
    <col min="11268" max="11268" width="9" style="20"/>
    <col min="11269" max="11269" width="8.5" style="20" customWidth="1"/>
    <col min="11270" max="11270" width="10.875" style="20" bestFit="1" customWidth="1"/>
    <col min="11271" max="11271" width="12.875" style="20" customWidth="1"/>
    <col min="11272" max="11272" width="3.25" style="20" customWidth="1"/>
    <col min="11273" max="11273" width="21.625" style="20" customWidth="1"/>
    <col min="11274" max="11274" width="9" style="20"/>
    <col min="11275" max="11275" width="8.875" style="20" bestFit="1" customWidth="1"/>
    <col min="11276" max="11276" width="10.75" style="20" customWidth="1"/>
    <col min="11277" max="11277" width="12.75" style="20" bestFit="1" customWidth="1"/>
    <col min="11278" max="11521" width="9" style="20"/>
    <col min="11522" max="11522" width="2.875" style="20" customWidth="1"/>
    <col min="11523" max="11523" width="21.625" style="20" customWidth="1"/>
    <col min="11524" max="11524" width="9" style="20"/>
    <col min="11525" max="11525" width="8.5" style="20" customWidth="1"/>
    <col min="11526" max="11526" width="10.875" style="20" bestFit="1" customWidth="1"/>
    <col min="11527" max="11527" width="12.875" style="20" customWidth="1"/>
    <col min="11528" max="11528" width="3.25" style="20" customWidth="1"/>
    <col min="11529" max="11529" width="21.625" style="20" customWidth="1"/>
    <col min="11530" max="11530" width="9" style="20"/>
    <col min="11531" max="11531" width="8.875" style="20" bestFit="1" customWidth="1"/>
    <col min="11532" max="11532" width="10.75" style="20" customWidth="1"/>
    <col min="11533" max="11533" width="12.75" style="20" bestFit="1" customWidth="1"/>
    <col min="11534" max="11777" width="9" style="20"/>
    <col min="11778" max="11778" width="2.875" style="20" customWidth="1"/>
    <col min="11779" max="11779" width="21.625" style="20" customWidth="1"/>
    <col min="11780" max="11780" width="9" style="20"/>
    <col min="11781" max="11781" width="8.5" style="20" customWidth="1"/>
    <col min="11782" max="11782" width="10.875" style="20" bestFit="1" customWidth="1"/>
    <col min="11783" max="11783" width="12.875" style="20" customWidth="1"/>
    <col min="11784" max="11784" width="3.25" style="20" customWidth="1"/>
    <col min="11785" max="11785" width="21.625" style="20" customWidth="1"/>
    <col min="11786" max="11786" width="9" style="20"/>
    <col min="11787" max="11787" width="8.875" style="20" bestFit="1" customWidth="1"/>
    <col min="11788" max="11788" width="10.75" style="20" customWidth="1"/>
    <col min="11789" max="11789" width="12.75" style="20" bestFit="1" customWidth="1"/>
    <col min="11790" max="12033" width="9" style="20"/>
    <col min="12034" max="12034" width="2.875" style="20" customWidth="1"/>
    <col min="12035" max="12035" width="21.625" style="20" customWidth="1"/>
    <col min="12036" max="12036" width="9" style="20"/>
    <col min="12037" max="12037" width="8.5" style="20" customWidth="1"/>
    <col min="12038" max="12038" width="10.875" style="20" bestFit="1" customWidth="1"/>
    <col min="12039" max="12039" width="12.875" style="20" customWidth="1"/>
    <col min="12040" max="12040" width="3.25" style="20" customWidth="1"/>
    <col min="12041" max="12041" width="21.625" style="20" customWidth="1"/>
    <col min="12042" max="12042" width="9" style="20"/>
    <col min="12043" max="12043" width="8.875" style="20" bestFit="1" customWidth="1"/>
    <col min="12044" max="12044" width="10.75" style="20" customWidth="1"/>
    <col min="12045" max="12045" width="12.75" style="20" bestFit="1" customWidth="1"/>
    <col min="12046" max="12289" width="9" style="20"/>
    <col min="12290" max="12290" width="2.875" style="20" customWidth="1"/>
    <col min="12291" max="12291" width="21.625" style="20" customWidth="1"/>
    <col min="12292" max="12292" width="9" style="20"/>
    <col min="12293" max="12293" width="8.5" style="20" customWidth="1"/>
    <col min="12294" max="12294" width="10.875" style="20" bestFit="1" customWidth="1"/>
    <col min="12295" max="12295" width="12.875" style="20" customWidth="1"/>
    <col min="12296" max="12296" width="3.25" style="20" customWidth="1"/>
    <col min="12297" max="12297" width="21.625" style="20" customWidth="1"/>
    <col min="12298" max="12298" width="9" style="20"/>
    <col min="12299" max="12299" width="8.875" style="20" bestFit="1" customWidth="1"/>
    <col min="12300" max="12300" width="10.75" style="20" customWidth="1"/>
    <col min="12301" max="12301" width="12.75" style="20" bestFit="1" customWidth="1"/>
    <col min="12302" max="12545" width="9" style="20"/>
    <col min="12546" max="12546" width="2.875" style="20" customWidth="1"/>
    <col min="12547" max="12547" width="21.625" style="20" customWidth="1"/>
    <col min="12548" max="12548" width="9" style="20"/>
    <col min="12549" max="12549" width="8.5" style="20" customWidth="1"/>
    <col min="12550" max="12550" width="10.875" style="20" bestFit="1" customWidth="1"/>
    <col min="12551" max="12551" width="12.875" style="20" customWidth="1"/>
    <col min="12552" max="12552" width="3.25" style="20" customWidth="1"/>
    <col min="12553" max="12553" width="21.625" style="20" customWidth="1"/>
    <col min="12554" max="12554" width="9" style="20"/>
    <col min="12555" max="12555" width="8.875" style="20" bestFit="1" customWidth="1"/>
    <col min="12556" max="12556" width="10.75" style="20" customWidth="1"/>
    <col min="12557" max="12557" width="12.75" style="20" bestFit="1" customWidth="1"/>
    <col min="12558" max="12801" width="9" style="20"/>
    <col min="12802" max="12802" width="2.875" style="20" customWidth="1"/>
    <col min="12803" max="12803" width="21.625" style="20" customWidth="1"/>
    <col min="12804" max="12804" width="9" style="20"/>
    <col min="12805" max="12805" width="8.5" style="20" customWidth="1"/>
    <col min="12806" max="12806" width="10.875" style="20" bestFit="1" customWidth="1"/>
    <col min="12807" max="12807" width="12.875" style="20" customWidth="1"/>
    <col min="12808" max="12808" width="3.25" style="20" customWidth="1"/>
    <col min="12809" max="12809" width="21.625" style="20" customWidth="1"/>
    <col min="12810" max="12810" width="9" style="20"/>
    <col min="12811" max="12811" width="8.875" style="20" bestFit="1" customWidth="1"/>
    <col min="12812" max="12812" width="10.75" style="20" customWidth="1"/>
    <col min="12813" max="12813" width="12.75" style="20" bestFit="1" customWidth="1"/>
    <col min="12814" max="13057" width="9" style="20"/>
    <col min="13058" max="13058" width="2.875" style="20" customWidth="1"/>
    <col min="13059" max="13059" width="21.625" style="20" customWidth="1"/>
    <col min="13060" max="13060" width="9" style="20"/>
    <col min="13061" max="13061" width="8.5" style="20" customWidth="1"/>
    <col min="13062" max="13062" width="10.875" style="20" bestFit="1" customWidth="1"/>
    <col min="13063" max="13063" width="12.875" style="20" customWidth="1"/>
    <col min="13064" max="13064" width="3.25" style="20" customWidth="1"/>
    <col min="13065" max="13065" width="21.625" style="20" customWidth="1"/>
    <col min="13066" max="13066" width="9" style="20"/>
    <col min="13067" max="13067" width="8.875" style="20" bestFit="1" customWidth="1"/>
    <col min="13068" max="13068" width="10.75" style="20" customWidth="1"/>
    <col min="13069" max="13069" width="12.75" style="20" bestFit="1" customWidth="1"/>
    <col min="13070" max="13313" width="9" style="20"/>
    <col min="13314" max="13314" width="2.875" style="20" customWidth="1"/>
    <col min="13315" max="13315" width="21.625" style="20" customWidth="1"/>
    <col min="13316" max="13316" width="9" style="20"/>
    <col min="13317" max="13317" width="8.5" style="20" customWidth="1"/>
    <col min="13318" max="13318" width="10.875" style="20" bestFit="1" customWidth="1"/>
    <col min="13319" max="13319" width="12.875" style="20" customWidth="1"/>
    <col min="13320" max="13320" width="3.25" style="20" customWidth="1"/>
    <col min="13321" max="13321" width="21.625" style="20" customWidth="1"/>
    <col min="13322" max="13322" width="9" style="20"/>
    <col min="13323" max="13323" width="8.875" style="20" bestFit="1" customWidth="1"/>
    <col min="13324" max="13324" width="10.75" style="20" customWidth="1"/>
    <col min="13325" max="13325" width="12.75" style="20" bestFit="1" customWidth="1"/>
    <col min="13326" max="13569" width="9" style="20"/>
    <col min="13570" max="13570" width="2.875" style="20" customWidth="1"/>
    <col min="13571" max="13571" width="21.625" style="20" customWidth="1"/>
    <col min="13572" max="13572" width="9" style="20"/>
    <col min="13573" max="13573" width="8.5" style="20" customWidth="1"/>
    <col min="13574" max="13574" width="10.875" style="20" bestFit="1" customWidth="1"/>
    <col min="13575" max="13575" width="12.875" style="20" customWidth="1"/>
    <col min="13576" max="13576" width="3.25" style="20" customWidth="1"/>
    <col min="13577" max="13577" width="21.625" style="20" customWidth="1"/>
    <col min="13578" max="13578" width="9" style="20"/>
    <col min="13579" max="13579" width="8.875" style="20" bestFit="1" customWidth="1"/>
    <col min="13580" max="13580" width="10.75" style="20" customWidth="1"/>
    <col min="13581" max="13581" width="12.75" style="20" bestFit="1" customWidth="1"/>
    <col min="13582" max="13825" width="9" style="20"/>
    <col min="13826" max="13826" width="2.875" style="20" customWidth="1"/>
    <col min="13827" max="13827" width="21.625" style="20" customWidth="1"/>
    <col min="13828" max="13828" width="9" style="20"/>
    <col min="13829" max="13829" width="8.5" style="20" customWidth="1"/>
    <col min="13830" max="13830" width="10.875" style="20" bestFit="1" customWidth="1"/>
    <col min="13831" max="13831" width="12.875" style="20" customWidth="1"/>
    <col min="13832" max="13832" width="3.25" style="20" customWidth="1"/>
    <col min="13833" max="13833" width="21.625" style="20" customWidth="1"/>
    <col min="13834" max="13834" width="9" style="20"/>
    <col min="13835" max="13835" width="8.875" style="20" bestFit="1" customWidth="1"/>
    <col min="13836" max="13836" width="10.75" style="20" customWidth="1"/>
    <col min="13837" max="13837" width="12.75" style="20" bestFit="1" customWidth="1"/>
    <col min="13838" max="14081" width="9" style="20"/>
    <col min="14082" max="14082" width="2.875" style="20" customWidth="1"/>
    <col min="14083" max="14083" width="21.625" style="20" customWidth="1"/>
    <col min="14084" max="14084" width="9" style="20"/>
    <col min="14085" max="14085" width="8.5" style="20" customWidth="1"/>
    <col min="14086" max="14086" width="10.875" style="20" bestFit="1" customWidth="1"/>
    <col min="14087" max="14087" width="12.875" style="20" customWidth="1"/>
    <col min="14088" max="14088" width="3.25" style="20" customWidth="1"/>
    <col min="14089" max="14089" width="21.625" style="20" customWidth="1"/>
    <col min="14090" max="14090" width="9" style="20"/>
    <col min="14091" max="14091" width="8.875" style="20" bestFit="1" customWidth="1"/>
    <col min="14092" max="14092" width="10.75" style="20" customWidth="1"/>
    <col min="14093" max="14093" width="12.75" style="20" bestFit="1" customWidth="1"/>
    <col min="14094" max="14337" width="9" style="20"/>
    <col min="14338" max="14338" width="2.875" style="20" customWidth="1"/>
    <col min="14339" max="14339" width="21.625" style="20" customWidth="1"/>
    <col min="14340" max="14340" width="9" style="20"/>
    <col min="14341" max="14341" width="8.5" style="20" customWidth="1"/>
    <col min="14342" max="14342" width="10.875" style="20" bestFit="1" customWidth="1"/>
    <col min="14343" max="14343" width="12.875" style="20" customWidth="1"/>
    <col min="14344" max="14344" width="3.25" style="20" customWidth="1"/>
    <col min="14345" max="14345" width="21.625" style="20" customWidth="1"/>
    <col min="14346" max="14346" width="9" style="20"/>
    <col min="14347" max="14347" width="8.875" style="20" bestFit="1" customWidth="1"/>
    <col min="14348" max="14348" width="10.75" style="20" customWidth="1"/>
    <col min="14349" max="14349" width="12.75" style="20" bestFit="1" customWidth="1"/>
    <col min="14350" max="14593" width="9" style="20"/>
    <col min="14594" max="14594" width="2.875" style="20" customWidth="1"/>
    <col min="14595" max="14595" width="21.625" style="20" customWidth="1"/>
    <col min="14596" max="14596" width="9" style="20"/>
    <col min="14597" max="14597" width="8.5" style="20" customWidth="1"/>
    <col min="14598" max="14598" width="10.875" style="20" bestFit="1" customWidth="1"/>
    <col min="14599" max="14599" width="12.875" style="20" customWidth="1"/>
    <col min="14600" max="14600" width="3.25" style="20" customWidth="1"/>
    <col min="14601" max="14601" width="21.625" style="20" customWidth="1"/>
    <col min="14602" max="14602" width="9" style="20"/>
    <col min="14603" max="14603" width="8.875" style="20" bestFit="1" customWidth="1"/>
    <col min="14604" max="14604" width="10.75" style="20" customWidth="1"/>
    <col min="14605" max="14605" width="12.75" style="20" bestFit="1" customWidth="1"/>
    <col min="14606" max="14849" width="9" style="20"/>
    <col min="14850" max="14850" width="2.875" style="20" customWidth="1"/>
    <col min="14851" max="14851" width="21.625" style="20" customWidth="1"/>
    <col min="14852" max="14852" width="9" style="20"/>
    <col min="14853" max="14853" width="8.5" style="20" customWidth="1"/>
    <col min="14854" max="14854" width="10.875" style="20" bestFit="1" customWidth="1"/>
    <col min="14855" max="14855" width="12.875" style="20" customWidth="1"/>
    <col min="14856" max="14856" width="3.25" style="20" customWidth="1"/>
    <col min="14857" max="14857" width="21.625" style="20" customWidth="1"/>
    <col min="14858" max="14858" width="9" style="20"/>
    <col min="14859" max="14859" width="8.875" style="20" bestFit="1" customWidth="1"/>
    <col min="14860" max="14860" width="10.75" style="20" customWidth="1"/>
    <col min="14861" max="14861" width="12.75" style="20" bestFit="1" customWidth="1"/>
    <col min="14862" max="15105" width="9" style="20"/>
    <col min="15106" max="15106" width="2.875" style="20" customWidth="1"/>
    <col min="15107" max="15107" width="21.625" style="20" customWidth="1"/>
    <col min="15108" max="15108" width="9" style="20"/>
    <col min="15109" max="15109" width="8.5" style="20" customWidth="1"/>
    <col min="15110" max="15110" width="10.875" style="20" bestFit="1" customWidth="1"/>
    <col min="15111" max="15111" width="12.875" style="20" customWidth="1"/>
    <col min="15112" max="15112" width="3.25" style="20" customWidth="1"/>
    <col min="15113" max="15113" width="21.625" style="20" customWidth="1"/>
    <col min="15114" max="15114" width="9" style="20"/>
    <col min="15115" max="15115" width="8.875" style="20" bestFit="1" customWidth="1"/>
    <col min="15116" max="15116" width="10.75" style="20" customWidth="1"/>
    <col min="15117" max="15117" width="12.75" style="20" bestFit="1" customWidth="1"/>
    <col min="15118" max="15361" width="9" style="20"/>
    <col min="15362" max="15362" width="2.875" style="20" customWidth="1"/>
    <col min="15363" max="15363" width="21.625" style="20" customWidth="1"/>
    <col min="15364" max="15364" width="9" style="20"/>
    <col min="15365" max="15365" width="8.5" style="20" customWidth="1"/>
    <col min="15366" max="15366" width="10.875" style="20" bestFit="1" customWidth="1"/>
    <col min="15367" max="15367" width="12.875" style="20" customWidth="1"/>
    <col min="15368" max="15368" width="3.25" style="20" customWidth="1"/>
    <col min="15369" max="15369" width="21.625" style="20" customWidth="1"/>
    <col min="15370" max="15370" width="9" style="20"/>
    <col min="15371" max="15371" width="8.875" style="20" bestFit="1" customWidth="1"/>
    <col min="15372" max="15372" width="10.75" style="20" customWidth="1"/>
    <col min="15373" max="15373" width="12.75" style="20" bestFit="1" customWidth="1"/>
    <col min="15374" max="15617" width="9" style="20"/>
    <col min="15618" max="15618" width="2.875" style="20" customWidth="1"/>
    <col min="15619" max="15619" width="21.625" style="20" customWidth="1"/>
    <col min="15620" max="15620" width="9" style="20"/>
    <col min="15621" max="15621" width="8.5" style="20" customWidth="1"/>
    <col min="15622" max="15622" width="10.875" style="20" bestFit="1" customWidth="1"/>
    <col min="15623" max="15623" width="12.875" style="20" customWidth="1"/>
    <col min="15624" max="15624" width="3.25" style="20" customWidth="1"/>
    <col min="15625" max="15625" width="21.625" style="20" customWidth="1"/>
    <col min="15626" max="15626" width="9" style="20"/>
    <col min="15627" max="15627" width="8.875" style="20" bestFit="1" customWidth="1"/>
    <col min="15628" max="15628" width="10.75" style="20" customWidth="1"/>
    <col min="15629" max="15629" width="12.75" style="20" bestFit="1" customWidth="1"/>
    <col min="15630" max="15873" width="9" style="20"/>
    <col min="15874" max="15874" width="2.875" style="20" customWidth="1"/>
    <col min="15875" max="15875" width="21.625" style="20" customWidth="1"/>
    <col min="15876" max="15876" width="9" style="20"/>
    <col min="15877" max="15877" width="8.5" style="20" customWidth="1"/>
    <col min="15878" max="15878" width="10.875" style="20" bestFit="1" customWidth="1"/>
    <col min="15879" max="15879" width="12.875" style="20" customWidth="1"/>
    <col min="15880" max="15880" width="3.25" style="20" customWidth="1"/>
    <col min="15881" max="15881" width="21.625" style="20" customWidth="1"/>
    <col min="15882" max="15882" width="9" style="20"/>
    <col min="15883" max="15883" width="8.875" style="20" bestFit="1" customWidth="1"/>
    <col min="15884" max="15884" width="10.75" style="20" customWidth="1"/>
    <col min="15885" max="15885" width="12.75" style="20" bestFit="1" customWidth="1"/>
    <col min="15886" max="16129" width="9" style="20"/>
    <col min="16130" max="16130" width="2.875" style="20" customWidth="1"/>
    <col min="16131" max="16131" width="21.625" style="20" customWidth="1"/>
    <col min="16132" max="16132" width="9" style="20"/>
    <col min="16133" max="16133" width="8.5" style="20" customWidth="1"/>
    <col min="16134" max="16134" width="10.875" style="20" bestFit="1" customWidth="1"/>
    <col min="16135" max="16135" width="12.875" style="20" customWidth="1"/>
    <col min="16136" max="16136" width="3.25" style="20" customWidth="1"/>
    <col min="16137" max="16137" width="21.625" style="20" customWidth="1"/>
    <col min="16138" max="16138" width="9" style="20"/>
    <col min="16139" max="16139" width="8.875" style="20" bestFit="1" customWidth="1"/>
    <col min="16140" max="16140" width="10.75" style="20" customWidth="1"/>
    <col min="16141" max="16141" width="12.75" style="20" bestFit="1" customWidth="1"/>
    <col min="16142" max="16384" width="9" style="20"/>
  </cols>
  <sheetData>
    <row r="1" spans="1:14" x14ac:dyDescent="0.2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2">
      <c r="A2" s="90" t="s">
        <v>0</v>
      </c>
      <c r="B2" s="91"/>
      <c r="C2" s="91"/>
      <c r="D2" s="91"/>
      <c r="E2" s="91"/>
      <c r="F2" s="91"/>
      <c r="G2" s="92"/>
      <c r="H2" s="93" t="s">
        <v>1</v>
      </c>
      <c r="I2" s="93"/>
      <c r="J2" s="93"/>
      <c r="K2" s="93"/>
      <c r="L2" s="93"/>
      <c r="M2" s="93"/>
      <c r="N2" s="93"/>
    </row>
    <row r="3" spans="1:14" s="63" customFormat="1" x14ac:dyDescent="0.2">
      <c r="A3" s="65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2</v>
      </c>
      <c r="I3" s="65" t="s">
        <v>3</v>
      </c>
      <c r="J3" s="65" t="s">
        <v>4</v>
      </c>
      <c r="K3" s="65" t="s">
        <v>5</v>
      </c>
      <c r="L3" s="65" t="s">
        <v>6</v>
      </c>
      <c r="M3" s="65" t="s">
        <v>7</v>
      </c>
      <c r="N3" s="65" t="s">
        <v>9</v>
      </c>
    </row>
    <row r="4" spans="1:14" x14ac:dyDescent="0.3">
      <c r="A4" s="10">
        <v>1</v>
      </c>
      <c r="B4" s="68" t="s">
        <v>38</v>
      </c>
      <c r="C4" s="10" t="s">
        <v>40</v>
      </c>
      <c r="D4" s="24">
        <v>160</v>
      </c>
      <c r="E4" s="8">
        <v>160000</v>
      </c>
      <c r="F4" s="8">
        <v>2089970.08</v>
      </c>
      <c r="G4" s="22" t="s">
        <v>39</v>
      </c>
      <c r="H4" s="10">
        <v>1</v>
      </c>
      <c r="I4" s="5" t="s">
        <v>114</v>
      </c>
      <c r="J4" s="6" t="s">
        <v>115</v>
      </c>
      <c r="K4" s="7">
        <v>19113</v>
      </c>
      <c r="L4" s="25">
        <v>788917</v>
      </c>
      <c r="M4" s="25">
        <v>78692363.45020999</v>
      </c>
      <c r="N4" s="13" t="s">
        <v>28</v>
      </c>
    </row>
    <row r="5" spans="1:14" x14ac:dyDescent="0.3">
      <c r="A5" s="26">
        <v>2</v>
      </c>
      <c r="B5" s="59" t="s">
        <v>118</v>
      </c>
      <c r="C5" s="26" t="s">
        <v>61</v>
      </c>
      <c r="D5" s="66">
        <v>140</v>
      </c>
      <c r="E5" s="67">
        <v>2141</v>
      </c>
      <c r="F5" s="28">
        <v>785013.152</v>
      </c>
      <c r="G5" s="28" t="s">
        <v>110</v>
      </c>
      <c r="H5" s="26">
        <v>2</v>
      </c>
      <c r="I5" s="29" t="s">
        <v>78</v>
      </c>
      <c r="J5" s="30" t="s">
        <v>115</v>
      </c>
      <c r="K5" s="35">
        <v>509</v>
      </c>
      <c r="L5" s="49">
        <v>26722.5</v>
      </c>
      <c r="M5" s="49">
        <v>11602822.537350001</v>
      </c>
      <c r="N5" s="31" t="s">
        <v>39</v>
      </c>
    </row>
    <row r="6" spans="1:14" x14ac:dyDescent="0.3">
      <c r="A6" s="26"/>
      <c r="B6" s="59"/>
      <c r="C6" s="26"/>
      <c r="D6" s="66"/>
      <c r="E6" s="67"/>
      <c r="F6" s="67"/>
      <c r="G6" s="28"/>
      <c r="H6" s="26">
        <v>3</v>
      </c>
      <c r="I6" s="29" t="s">
        <v>117</v>
      </c>
      <c r="J6" s="30" t="s">
        <v>53</v>
      </c>
      <c r="K6" s="35">
        <v>10</v>
      </c>
      <c r="L6" s="49">
        <v>88000</v>
      </c>
      <c r="M6" s="49">
        <v>5575377.5</v>
      </c>
      <c r="N6" s="31" t="s">
        <v>27</v>
      </c>
    </row>
    <row r="7" spans="1:14" x14ac:dyDescent="0.3">
      <c r="A7" s="26"/>
      <c r="B7" s="27"/>
      <c r="C7" s="26"/>
      <c r="D7" s="66"/>
      <c r="E7" s="67"/>
      <c r="F7" s="67"/>
      <c r="G7" s="28"/>
      <c r="H7" s="26">
        <v>4</v>
      </c>
      <c r="I7" s="29" t="s">
        <v>55</v>
      </c>
      <c r="J7" s="30" t="s">
        <v>116</v>
      </c>
      <c r="K7" s="35">
        <v>520</v>
      </c>
      <c r="L7" s="49">
        <v>11800</v>
      </c>
      <c r="M7" s="49">
        <v>866572.96000000008</v>
      </c>
      <c r="N7" s="31" t="s">
        <v>56</v>
      </c>
    </row>
    <row r="8" spans="1:14" x14ac:dyDescent="0.3">
      <c r="A8" s="26"/>
      <c r="B8" s="27"/>
      <c r="C8" s="26"/>
      <c r="D8" s="66"/>
      <c r="E8" s="67"/>
      <c r="F8" s="67"/>
      <c r="G8" s="28"/>
      <c r="H8" s="26">
        <v>5</v>
      </c>
      <c r="I8" s="29" t="s">
        <v>113</v>
      </c>
      <c r="J8" s="30" t="s">
        <v>61</v>
      </c>
      <c r="K8" s="35">
        <v>1</v>
      </c>
      <c r="L8" s="49">
        <v>9600</v>
      </c>
      <c r="M8" s="49">
        <v>573467.4</v>
      </c>
      <c r="N8" s="31" t="s">
        <v>27</v>
      </c>
    </row>
    <row r="9" spans="1:14" ht="19.5" thickBot="1" x14ac:dyDescent="0.25">
      <c r="A9" s="94" t="s">
        <v>10</v>
      </c>
      <c r="B9" s="95"/>
      <c r="C9" s="96"/>
      <c r="D9" s="15">
        <f>SUM(D4:D8)</f>
        <v>300</v>
      </c>
      <c r="E9" s="16">
        <f>SUM(E4:E8)</f>
        <v>162141</v>
      </c>
      <c r="F9" s="16">
        <f>SUM(F4:F8)</f>
        <v>2874983.2319999998</v>
      </c>
      <c r="G9" s="23"/>
      <c r="H9" s="94" t="s">
        <v>10</v>
      </c>
      <c r="I9" s="95"/>
      <c r="J9" s="96"/>
      <c r="K9" s="17">
        <f>SUM(K4:K8)</f>
        <v>20153</v>
      </c>
      <c r="L9" s="17">
        <f>SUM(L4:L8)</f>
        <v>925039.5</v>
      </c>
      <c r="M9" s="17">
        <f>SUM(M4:M8)</f>
        <v>97310603.847559988</v>
      </c>
      <c r="N9" s="18"/>
    </row>
    <row r="10" spans="1:14" ht="19.5" thickTop="1" x14ac:dyDescent="0.2"/>
  </sheetData>
  <sortState ref="I4:N8">
    <sortCondition descending="1" ref="M4:M8"/>
  </sortState>
  <mergeCells count="5">
    <mergeCell ref="A9:C9"/>
    <mergeCell ref="H9:J9"/>
    <mergeCell ref="A1:N1"/>
    <mergeCell ref="A2:G2"/>
    <mergeCell ref="H2:N2"/>
  </mergeCells>
  <pageMargins left="0.11811023622047245" right="0.11811023622047245" top="0.74803149606299213" bottom="0.74803149606299213" header="0.31496062992125984" footer="0.31496062992125984"/>
  <pageSetup paperSize="9" scale="9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zoomScale="130" zoomScaleNormal="130" workbookViewId="0">
      <selection activeCell="C15" sqref="C15"/>
    </sheetView>
  </sheetViews>
  <sheetFormatPr defaultRowHeight="18.75" x14ac:dyDescent="0.2"/>
  <cols>
    <col min="1" max="1" width="3.25" style="64" customWidth="1"/>
    <col min="2" max="2" width="14" style="20" bestFit="1" customWidth="1"/>
    <col min="3" max="3" width="5.75" style="64" customWidth="1"/>
    <col min="4" max="4" width="7.875" style="20" bestFit="1" customWidth="1"/>
    <col min="5" max="5" width="10.625" style="20" customWidth="1"/>
    <col min="6" max="6" width="13.125" style="20" customWidth="1"/>
    <col min="7" max="7" width="12" style="64" customWidth="1"/>
    <col min="8" max="8" width="3.25" style="64" customWidth="1"/>
    <col min="9" max="9" width="14.5" style="20" customWidth="1"/>
    <col min="10" max="10" width="6.5" style="64" customWidth="1"/>
    <col min="11" max="11" width="10" style="20" bestFit="1" customWidth="1"/>
    <col min="12" max="12" width="11.5" style="20" bestFit="1" customWidth="1"/>
    <col min="13" max="13" width="14.5" style="20" customWidth="1"/>
    <col min="14" max="14" width="13.75" style="64" customWidth="1"/>
    <col min="15" max="257" width="9" style="20"/>
    <col min="258" max="258" width="2.875" style="20" customWidth="1"/>
    <col min="259" max="259" width="21.625" style="20" customWidth="1"/>
    <col min="260" max="260" width="9" style="20"/>
    <col min="261" max="261" width="8.5" style="20" customWidth="1"/>
    <col min="262" max="262" width="10.875" style="20" bestFit="1" customWidth="1"/>
    <col min="263" max="263" width="12.875" style="20" customWidth="1"/>
    <col min="264" max="264" width="3.25" style="20" customWidth="1"/>
    <col min="265" max="265" width="21.625" style="20" customWidth="1"/>
    <col min="266" max="266" width="9" style="20"/>
    <col min="267" max="267" width="8.875" style="20" bestFit="1" customWidth="1"/>
    <col min="268" max="268" width="10.75" style="20" customWidth="1"/>
    <col min="269" max="269" width="12.75" style="20" bestFit="1" customWidth="1"/>
    <col min="270" max="513" width="9" style="20"/>
    <col min="514" max="514" width="2.875" style="20" customWidth="1"/>
    <col min="515" max="515" width="21.625" style="20" customWidth="1"/>
    <col min="516" max="516" width="9" style="20"/>
    <col min="517" max="517" width="8.5" style="20" customWidth="1"/>
    <col min="518" max="518" width="10.875" style="20" bestFit="1" customWidth="1"/>
    <col min="519" max="519" width="12.875" style="20" customWidth="1"/>
    <col min="520" max="520" width="3.25" style="20" customWidth="1"/>
    <col min="521" max="521" width="21.625" style="20" customWidth="1"/>
    <col min="522" max="522" width="9" style="20"/>
    <col min="523" max="523" width="8.875" style="20" bestFit="1" customWidth="1"/>
    <col min="524" max="524" width="10.75" style="20" customWidth="1"/>
    <col min="525" max="525" width="12.75" style="20" bestFit="1" customWidth="1"/>
    <col min="526" max="769" width="9" style="20"/>
    <col min="770" max="770" width="2.875" style="20" customWidth="1"/>
    <col min="771" max="771" width="21.625" style="20" customWidth="1"/>
    <col min="772" max="772" width="9" style="20"/>
    <col min="773" max="773" width="8.5" style="20" customWidth="1"/>
    <col min="774" max="774" width="10.875" style="20" bestFit="1" customWidth="1"/>
    <col min="775" max="775" width="12.875" style="20" customWidth="1"/>
    <col min="776" max="776" width="3.25" style="20" customWidth="1"/>
    <col min="777" max="777" width="21.625" style="20" customWidth="1"/>
    <col min="778" max="778" width="9" style="20"/>
    <col min="779" max="779" width="8.875" style="20" bestFit="1" customWidth="1"/>
    <col min="780" max="780" width="10.75" style="20" customWidth="1"/>
    <col min="781" max="781" width="12.75" style="20" bestFit="1" customWidth="1"/>
    <col min="782" max="1025" width="9" style="20"/>
    <col min="1026" max="1026" width="2.875" style="20" customWidth="1"/>
    <col min="1027" max="1027" width="21.625" style="20" customWidth="1"/>
    <col min="1028" max="1028" width="9" style="20"/>
    <col min="1029" max="1029" width="8.5" style="20" customWidth="1"/>
    <col min="1030" max="1030" width="10.875" style="20" bestFit="1" customWidth="1"/>
    <col min="1031" max="1031" width="12.875" style="20" customWidth="1"/>
    <col min="1032" max="1032" width="3.25" style="20" customWidth="1"/>
    <col min="1033" max="1033" width="21.625" style="20" customWidth="1"/>
    <col min="1034" max="1034" width="9" style="20"/>
    <col min="1035" max="1035" width="8.875" style="20" bestFit="1" customWidth="1"/>
    <col min="1036" max="1036" width="10.75" style="20" customWidth="1"/>
    <col min="1037" max="1037" width="12.75" style="20" bestFit="1" customWidth="1"/>
    <col min="1038" max="1281" width="9" style="20"/>
    <col min="1282" max="1282" width="2.875" style="20" customWidth="1"/>
    <col min="1283" max="1283" width="21.625" style="20" customWidth="1"/>
    <col min="1284" max="1284" width="9" style="20"/>
    <col min="1285" max="1285" width="8.5" style="20" customWidth="1"/>
    <col min="1286" max="1286" width="10.875" style="20" bestFit="1" customWidth="1"/>
    <col min="1287" max="1287" width="12.875" style="20" customWidth="1"/>
    <col min="1288" max="1288" width="3.25" style="20" customWidth="1"/>
    <col min="1289" max="1289" width="21.625" style="20" customWidth="1"/>
    <col min="1290" max="1290" width="9" style="20"/>
    <col min="1291" max="1291" width="8.875" style="20" bestFit="1" customWidth="1"/>
    <col min="1292" max="1292" width="10.75" style="20" customWidth="1"/>
    <col min="1293" max="1293" width="12.75" style="20" bestFit="1" customWidth="1"/>
    <col min="1294" max="1537" width="9" style="20"/>
    <col min="1538" max="1538" width="2.875" style="20" customWidth="1"/>
    <col min="1539" max="1539" width="21.625" style="20" customWidth="1"/>
    <col min="1540" max="1540" width="9" style="20"/>
    <col min="1541" max="1541" width="8.5" style="20" customWidth="1"/>
    <col min="1542" max="1542" width="10.875" style="20" bestFit="1" customWidth="1"/>
    <col min="1543" max="1543" width="12.875" style="20" customWidth="1"/>
    <col min="1544" max="1544" width="3.25" style="20" customWidth="1"/>
    <col min="1545" max="1545" width="21.625" style="20" customWidth="1"/>
    <col min="1546" max="1546" width="9" style="20"/>
    <col min="1547" max="1547" width="8.875" style="20" bestFit="1" customWidth="1"/>
    <col min="1548" max="1548" width="10.75" style="20" customWidth="1"/>
    <col min="1549" max="1549" width="12.75" style="20" bestFit="1" customWidth="1"/>
    <col min="1550" max="1793" width="9" style="20"/>
    <col min="1794" max="1794" width="2.875" style="20" customWidth="1"/>
    <col min="1795" max="1795" width="21.625" style="20" customWidth="1"/>
    <col min="1796" max="1796" width="9" style="20"/>
    <col min="1797" max="1797" width="8.5" style="20" customWidth="1"/>
    <col min="1798" max="1798" width="10.875" style="20" bestFit="1" customWidth="1"/>
    <col min="1799" max="1799" width="12.875" style="20" customWidth="1"/>
    <col min="1800" max="1800" width="3.25" style="20" customWidth="1"/>
    <col min="1801" max="1801" width="21.625" style="20" customWidth="1"/>
    <col min="1802" max="1802" width="9" style="20"/>
    <col min="1803" max="1803" width="8.875" style="20" bestFit="1" customWidth="1"/>
    <col min="1804" max="1804" width="10.75" style="20" customWidth="1"/>
    <col min="1805" max="1805" width="12.75" style="20" bestFit="1" customWidth="1"/>
    <col min="1806" max="2049" width="9" style="20"/>
    <col min="2050" max="2050" width="2.875" style="20" customWidth="1"/>
    <col min="2051" max="2051" width="21.625" style="20" customWidth="1"/>
    <col min="2052" max="2052" width="9" style="20"/>
    <col min="2053" max="2053" width="8.5" style="20" customWidth="1"/>
    <col min="2054" max="2054" width="10.875" style="20" bestFit="1" customWidth="1"/>
    <col min="2055" max="2055" width="12.875" style="20" customWidth="1"/>
    <col min="2056" max="2056" width="3.25" style="20" customWidth="1"/>
    <col min="2057" max="2057" width="21.625" style="20" customWidth="1"/>
    <col min="2058" max="2058" width="9" style="20"/>
    <col min="2059" max="2059" width="8.875" style="20" bestFit="1" customWidth="1"/>
    <col min="2060" max="2060" width="10.75" style="20" customWidth="1"/>
    <col min="2061" max="2061" width="12.75" style="20" bestFit="1" customWidth="1"/>
    <col min="2062" max="2305" width="9" style="20"/>
    <col min="2306" max="2306" width="2.875" style="20" customWidth="1"/>
    <col min="2307" max="2307" width="21.625" style="20" customWidth="1"/>
    <col min="2308" max="2308" width="9" style="20"/>
    <col min="2309" max="2309" width="8.5" style="20" customWidth="1"/>
    <col min="2310" max="2310" width="10.875" style="20" bestFit="1" customWidth="1"/>
    <col min="2311" max="2311" width="12.875" style="20" customWidth="1"/>
    <col min="2312" max="2312" width="3.25" style="20" customWidth="1"/>
    <col min="2313" max="2313" width="21.625" style="20" customWidth="1"/>
    <col min="2314" max="2314" width="9" style="20"/>
    <col min="2315" max="2315" width="8.875" style="20" bestFit="1" customWidth="1"/>
    <col min="2316" max="2316" width="10.75" style="20" customWidth="1"/>
    <col min="2317" max="2317" width="12.75" style="20" bestFit="1" customWidth="1"/>
    <col min="2318" max="2561" width="9" style="20"/>
    <col min="2562" max="2562" width="2.875" style="20" customWidth="1"/>
    <col min="2563" max="2563" width="21.625" style="20" customWidth="1"/>
    <col min="2564" max="2564" width="9" style="20"/>
    <col min="2565" max="2565" width="8.5" style="20" customWidth="1"/>
    <col min="2566" max="2566" width="10.875" style="20" bestFit="1" customWidth="1"/>
    <col min="2567" max="2567" width="12.875" style="20" customWidth="1"/>
    <col min="2568" max="2568" width="3.25" style="20" customWidth="1"/>
    <col min="2569" max="2569" width="21.625" style="20" customWidth="1"/>
    <col min="2570" max="2570" width="9" style="20"/>
    <col min="2571" max="2571" width="8.875" style="20" bestFit="1" customWidth="1"/>
    <col min="2572" max="2572" width="10.75" style="20" customWidth="1"/>
    <col min="2573" max="2573" width="12.75" style="20" bestFit="1" customWidth="1"/>
    <col min="2574" max="2817" width="9" style="20"/>
    <col min="2818" max="2818" width="2.875" style="20" customWidth="1"/>
    <col min="2819" max="2819" width="21.625" style="20" customWidth="1"/>
    <col min="2820" max="2820" width="9" style="20"/>
    <col min="2821" max="2821" width="8.5" style="20" customWidth="1"/>
    <col min="2822" max="2822" width="10.875" style="20" bestFit="1" customWidth="1"/>
    <col min="2823" max="2823" width="12.875" style="20" customWidth="1"/>
    <col min="2824" max="2824" width="3.25" style="20" customWidth="1"/>
    <col min="2825" max="2825" width="21.625" style="20" customWidth="1"/>
    <col min="2826" max="2826" width="9" style="20"/>
    <col min="2827" max="2827" width="8.875" style="20" bestFit="1" customWidth="1"/>
    <col min="2828" max="2828" width="10.75" style="20" customWidth="1"/>
    <col min="2829" max="2829" width="12.75" style="20" bestFit="1" customWidth="1"/>
    <col min="2830" max="3073" width="9" style="20"/>
    <col min="3074" max="3074" width="2.875" style="20" customWidth="1"/>
    <col min="3075" max="3075" width="21.625" style="20" customWidth="1"/>
    <col min="3076" max="3076" width="9" style="20"/>
    <col min="3077" max="3077" width="8.5" style="20" customWidth="1"/>
    <col min="3078" max="3078" width="10.875" style="20" bestFit="1" customWidth="1"/>
    <col min="3079" max="3079" width="12.875" style="20" customWidth="1"/>
    <col min="3080" max="3080" width="3.25" style="20" customWidth="1"/>
    <col min="3081" max="3081" width="21.625" style="20" customWidth="1"/>
    <col min="3082" max="3082" width="9" style="20"/>
    <col min="3083" max="3083" width="8.875" style="20" bestFit="1" customWidth="1"/>
    <col min="3084" max="3084" width="10.75" style="20" customWidth="1"/>
    <col min="3085" max="3085" width="12.75" style="20" bestFit="1" customWidth="1"/>
    <col min="3086" max="3329" width="9" style="20"/>
    <col min="3330" max="3330" width="2.875" style="20" customWidth="1"/>
    <col min="3331" max="3331" width="21.625" style="20" customWidth="1"/>
    <col min="3332" max="3332" width="9" style="20"/>
    <col min="3333" max="3333" width="8.5" style="20" customWidth="1"/>
    <col min="3334" max="3334" width="10.875" style="20" bestFit="1" customWidth="1"/>
    <col min="3335" max="3335" width="12.875" style="20" customWidth="1"/>
    <col min="3336" max="3336" width="3.25" style="20" customWidth="1"/>
    <col min="3337" max="3337" width="21.625" style="20" customWidth="1"/>
    <col min="3338" max="3338" width="9" style="20"/>
    <col min="3339" max="3339" width="8.875" style="20" bestFit="1" customWidth="1"/>
    <col min="3340" max="3340" width="10.75" style="20" customWidth="1"/>
    <col min="3341" max="3341" width="12.75" style="20" bestFit="1" customWidth="1"/>
    <col min="3342" max="3585" width="9" style="20"/>
    <col min="3586" max="3586" width="2.875" style="20" customWidth="1"/>
    <col min="3587" max="3587" width="21.625" style="20" customWidth="1"/>
    <col min="3588" max="3588" width="9" style="20"/>
    <col min="3589" max="3589" width="8.5" style="20" customWidth="1"/>
    <col min="3590" max="3590" width="10.875" style="20" bestFit="1" customWidth="1"/>
    <col min="3591" max="3591" width="12.875" style="20" customWidth="1"/>
    <col min="3592" max="3592" width="3.25" style="20" customWidth="1"/>
    <col min="3593" max="3593" width="21.625" style="20" customWidth="1"/>
    <col min="3594" max="3594" width="9" style="20"/>
    <col min="3595" max="3595" width="8.875" style="20" bestFit="1" customWidth="1"/>
    <col min="3596" max="3596" width="10.75" style="20" customWidth="1"/>
    <col min="3597" max="3597" width="12.75" style="20" bestFit="1" customWidth="1"/>
    <col min="3598" max="3841" width="9" style="20"/>
    <col min="3842" max="3842" width="2.875" style="20" customWidth="1"/>
    <col min="3843" max="3843" width="21.625" style="20" customWidth="1"/>
    <col min="3844" max="3844" width="9" style="20"/>
    <col min="3845" max="3845" width="8.5" style="20" customWidth="1"/>
    <col min="3846" max="3846" width="10.875" style="20" bestFit="1" customWidth="1"/>
    <col min="3847" max="3847" width="12.875" style="20" customWidth="1"/>
    <col min="3848" max="3848" width="3.25" style="20" customWidth="1"/>
    <col min="3849" max="3849" width="21.625" style="20" customWidth="1"/>
    <col min="3850" max="3850" width="9" style="20"/>
    <col min="3851" max="3851" width="8.875" style="20" bestFit="1" customWidth="1"/>
    <col min="3852" max="3852" width="10.75" style="20" customWidth="1"/>
    <col min="3853" max="3853" width="12.75" style="20" bestFit="1" customWidth="1"/>
    <col min="3854" max="4097" width="9" style="20"/>
    <col min="4098" max="4098" width="2.875" style="20" customWidth="1"/>
    <col min="4099" max="4099" width="21.625" style="20" customWidth="1"/>
    <col min="4100" max="4100" width="9" style="20"/>
    <col min="4101" max="4101" width="8.5" style="20" customWidth="1"/>
    <col min="4102" max="4102" width="10.875" style="20" bestFit="1" customWidth="1"/>
    <col min="4103" max="4103" width="12.875" style="20" customWidth="1"/>
    <col min="4104" max="4104" width="3.25" style="20" customWidth="1"/>
    <col min="4105" max="4105" width="21.625" style="20" customWidth="1"/>
    <col min="4106" max="4106" width="9" style="20"/>
    <col min="4107" max="4107" width="8.875" style="20" bestFit="1" customWidth="1"/>
    <col min="4108" max="4108" width="10.75" style="20" customWidth="1"/>
    <col min="4109" max="4109" width="12.75" style="20" bestFit="1" customWidth="1"/>
    <col min="4110" max="4353" width="9" style="20"/>
    <col min="4354" max="4354" width="2.875" style="20" customWidth="1"/>
    <col min="4355" max="4355" width="21.625" style="20" customWidth="1"/>
    <col min="4356" max="4356" width="9" style="20"/>
    <col min="4357" max="4357" width="8.5" style="20" customWidth="1"/>
    <col min="4358" max="4358" width="10.875" style="20" bestFit="1" customWidth="1"/>
    <col min="4359" max="4359" width="12.875" style="20" customWidth="1"/>
    <col min="4360" max="4360" width="3.25" style="20" customWidth="1"/>
    <col min="4361" max="4361" width="21.625" style="20" customWidth="1"/>
    <col min="4362" max="4362" width="9" style="20"/>
    <col min="4363" max="4363" width="8.875" style="20" bestFit="1" customWidth="1"/>
    <col min="4364" max="4364" width="10.75" style="20" customWidth="1"/>
    <col min="4365" max="4365" width="12.75" style="20" bestFit="1" customWidth="1"/>
    <col min="4366" max="4609" width="9" style="20"/>
    <col min="4610" max="4610" width="2.875" style="20" customWidth="1"/>
    <col min="4611" max="4611" width="21.625" style="20" customWidth="1"/>
    <col min="4612" max="4612" width="9" style="20"/>
    <col min="4613" max="4613" width="8.5" style="20" customWidth="1"/>
    <col min="4614" max="4614" width="10.875" style="20" bestFit="1" customWidth="1"/>
    <col min="4615" max="4615" width="12.875" style="20" customWidth="1"/>
    <col min="4616" max="4616" width="3.25" style="20" customWidth="1"/>
    <col min="4617" max="4617" width="21.625" style="20" customWidth="1"/>
    <col min="4618" max="4618" width="9" style="20"/>
    <col min="4619" max="4619" width="8.875" style="20" bestFit="1" customWidth="1"/>
    <col min="4620" max="4620" width="10.75" style="20" customWidth="1"/>
    <col min="4621" max="4621" width="12.75" style="20" bestFit="1" customWidth="1"/>
    <col min="4622" max="4865" width="9" style="20"/>
    <col min="4866" max="4866" width="2.875" style="20" customWidth="1"/>
    <col min="4867" max="4867" width="21.625" style="20" customWidth="1"/>
    <col min="4868" max="4868" width="9" style="20"/>
    <col min="4869" max="4869" width="8.5" style="20" customWidth="1"/>
    <col min="4870" max="4870" width="10.875" style="20" bestFit="1" customWidth="1"/>
    <col min="4871" max="4871" width="12.875" style="20" customWidth="1"/>
    <col min="4872" max="4872" width="3.25" style="20" customWidth="1"/>
    <col min="4873" max="4873" width="21.625" style="20" customWidth="1"/>
    <col min="4874" max="4874" width="9" style="20"/>
    <col min="4875" max="4875" width="8.875" style="20" bestFit="1" customWidth="1"/>
    <col min="4876" max="4876" width="10.75" style="20" customWidth="1"/>
    <col min="4877" max="4877" width="12.75" style="20" bestFit="1" customWidth="1"/>
    <col min="4878" max="5121" width="9" style="20"/>
    <col min="5122" max="5122" width="2.875" style="20" customWidth="1"/>
    <col min="5123" max="5123" width="21.625" style="20" customWidth="1"/>
    <col min="5124" max="5124" width="9" style="20"/>
    <col min="5125" max="5125" width="8.5" style="20" customWidth="1"/>
    <col min="5126" max="5126" width="10.875" style="20" bestFit="1" customWidth="1"/>
    <col min="5127" max="5127" width="12.875" style="20" customWidth="1"/>
    <col min="5128" max="5128" width="3.25" style="20" customWidth="1"/>
    <col min="5129" max="5129" width="21.625" style="20" customWidth="1"/>
    <col min="5130" max="5130" width="9" style="20"/>
    <col min="5131" max="5131" width="8.875" style="20" bestFit="1" customWidth="1"/>
    <col min="5132" max="5132" width="10.75" style="20" customWidth="1"/>
    <col min="5133" max="5133" width="12.75" style="20" bestFit="1" customWidth="1"/>
    <col min="5134" max="5377" width="9" style="20"/>
    <col min="5378" max="5378" width="2.875" style="20" customWidth="1"/>
    <col min="5379" max="5379" width="21.625" style="20" customWidth="1"/>
    <col min="5380" max="5380" width="9" style="20"/>
    <col min="5381" max="5381" width="8.5" style="20" customWidth="1"/>
    <col min="5382" max="5382" width="10.875" style="20" bestFit="1" customWidth="1"/>
    <col min="5383" max="5383" width="12.875" style="20" customWidth="1"/>
    <col min="5384" max="5384" width="3.25" style="20" customWidth="1"/>
    <col min="5385" max="5385" width="21.625" style="20" customWidth="1"/>
    <col min="5386" max="5386" width="9" style="20"/>
    <col min="5387" max="5387" width="8.875" style="20" bestFit="1" customWidth="1"/>
    <col min="5388" max="5388" width="10.75" style="20" customWidth="1"/>
    <col min="5389" max="5389" width="12.75" style="20" bestFit="1" customWidth="1"/>
    <col min="5390" max="5633" width="9" style="20"/>
    <col min="5634" max="5634" width="2.875" style="20" customWidth="1"/>
    <col min="5635" max="5635" width="21.625" style="20" customWidth="1"/>
    <col min="5636" max="5636" width="9" style="20"/>
    <col min="5637" max="5637" width="8.5" style="20" customWidth="1"/>
    <col min="5638" max="5638" width="10.875" style="20" bestFit="1" customWidth="1"/>
    <col min="5639" max="5639" width="12.875" style="20" customWidth="1"/>
    <col min="5640" max="5640" width="3.25" style="20" customWidth="1"/>
    <col min="5641" max="5641" width="21.625" style="20" customWidth="1"/>
    <col min="5642" max="5642" width="9" style="20"/>
    <col min="5643" max="5643" width="8.875" style="20" bestFit="1" customWidth="1"/>
    <col min="5644" max="5644" width="10.75" style="20" customWidth="1"/>
    <col min="5645" max="5645" width="12.75" style="20" bestFit="1" customWidth="1"/>
    <col min="5646" max="5889" width="9" style="20"/>
    <col min="5890" max="5890" width="2.875" style="20" customWidth="1"/>
    <col min="5891" max="5891" width="21.625" style="20" customWidth="1"/>
    <col min="5892" max="5892" width="9" style="20"/>
    <col min="5893" max="5893" width="8.5" style="20" customWidth="1"/>
    <col min="5894" max="5894" width="10.875" style="20" bestFit="1" customWidth="1"/>
    <col min="5895" max="5895" width="12.875" style="20" customWidth="1"/>
    <col min="5896" max="5896" width="3.25" style="20" customWidth="1"/>
    <col min="5897" max="5897" width="21.625" style="20" customWidth="1"/>
    <col min="5898" max="5898" width="9" style="20"/>
    <col min="5899" max="5899" width="8.875" style="20" bestFit="1" customWidth="1"/>
    <col min="5900" max="5900" width="10.75" style="20" customWidth="1"/>
    <col min="5901" max="5901" width="12.75" style="20" bestFit="1" customWidth="1"/>
    <col min="5902" max="6145" width="9" style="20"/>
    <col min="6146" max="6146" width="2.875" style="20" customWidth="1"/>
    <col min="6147" max="6147" width="21.625" style="20" customWidth="1"/>
    <col min="6148" max="6148" width="9" style="20"/>
    <col min="6149" max="6149" width="8.5" style="20" customWidth="1"/>
    <col min="6150" max="6150" width="10.875" style="20" bestFit="1" customWidth="1"/>
    <col min="6151" max="6151" width="12.875" style="20" customWidth="1"/>
    <col min="6152" max="6152" width="3.25" style="20" customWidth="1"/>
    <col min="6153" max="6153" width="21.625" style="20" customWidth="1"/>
    <col min="6154" max="6154" width="9" style="20"/>
    <col min="6155" max="6155" width="8.875" style="20" bestFit="1" customWidth="1"/>
    <col min="6156" max="6156" width="10.75" style="20" customWidth="1"/>
    <col min="6157" max="6157" width="12.75" style="20" bestFit="1" customWidth="1"/>
    <col min="6158" max="6401" width="9" style="20"/>
    <col min="6402" max="6402" width="2.875" style="20" customWidth="1"/>
    <col min="6403" max="6403" width="21.625" style="20" customWidth="1"/>
    <col min="6404" max="6404" width="9" style="20"/>
    <col min="6405" max="6405" width="8.5" style="20" customWidth="1"/>
    <col min="6406" max="6406" width="10.875" style="20" bestFit="1" customWidth="1"/>
    <col min="6407" max="6407" width="12.875" style="20" customWidth="1"/>
    <col min="6408" max="6408" width="3.25" style="20" customWidth="1"/>
    <col min="6409" max="6409" width="21.625" style="20" customWidth="1"/>
    <col min="6410" max="6410" width="9" style="20"/>
    <col min="6411" max="6411" width="8.875" style="20" bestFit="1" customWidth="1"/>
    <col min="6412" max="6412" width="10.75" style="20" customWidth="1"/>
    <col min="6413" max="6413" width="12.75" style="20" bestFit="1" customWidth="1"/>
    <col min="6414" max="6657" width="9" style="20"/>
    <col min="6658" max="6658" width="2.875" style="20" customWidth="1"/>
    <col min="6659" max="6659" width="21.625" style="20" customWidth="1"/>
    <col min="6660" max="6660" width="9" style="20"/>
    <col min="6661" max="6661" width="8.5" style="20" customWidth="1"/>
    <col min="6662" max="6662" width="10.875" style="20" bestFit="1" customWidth="1"/>
    <col min="6663" max="6663" width="12.875" style="20" customWidth="1"/>
    <col min="6664" max="6664" width="3.25" style="20" customWidth="1"/>
    <col min="6665" max="6665" width="21.625" style="20" customWidth="1"/>
    <col min="6666" max="6666" width="9" style="20"/>
    <col min="6667" max="6667" width="8.875" style="20" bestFit="1" customWidth="1"/>
    <col min="6668" max="6668" width="10.75" style="20" customWidth="1"/>
    <col min="6669" max="6669" width="12.75" style="20" bestFit="1" customWidth="1"/>
    <col min="6670" max="6913" width="9" style="20"/>
    <col min="6914" max="6914" width="2.875" style="20" customWidth="1"/>
    <col min="6915" max="6915" width="21.625" style="20" customWidth="1"/>
    <col min="6916" max="6916" width="9" style="20"/>
    <col min="6917" max="6917" width="8.5" style="20" customWidth="1"/>
    <col min="6918" max="6918" width="10.875" style="20" bestFit="1" customWidth="1"/>
    <col min="6919" max="6919" width="12.875" style="20" customWidth="1"/>
    <col min="6920" max="6920" width="3.25" style="20" customWidth="1"/>
    <col min="6921" max="6921" width="21.625" style="20" customWidth="1"/>
    <col min="6922" max="6922" width="9" style="20"/>
    <col min="6923" max="6923" width="8.875" style="20" bestFit="1" customWidth="1"/>
    <col min="6924" max="6924" width="10.75" style="20" customWidth="1"/>
    <col min="6925" max="6925" width="12.75" style="20" bestFit="1" customWidth="1"/>
    <col min="6926" max="7169" width="9" style="20"/>
    <col min="7170" max="7170" width="2.875" style="20" customWidth="1"/>
    <col min="7171" max="7171" width="21.625" style="20" customWidth="1"/>
    <col min="7172" max="7172" width="9" style="20"/>
    <col min="7173" max="7173" width="8.5" style="20" customWidth="1"/>
    <col min="7174" max="7174" width="10.875" style="20" bestFit="1" customWidth="1"/>
    <col min="7175" max="7175" width="12.875" style="20" customWidth="1"/>
    <col min="7176" max="7176" width="3.25" style="20" customWidth="1"/>
    <col min="7177" max="7177" width="21.625" style="20" customWidth="1"/>
    <col min="7178" max="7178" width="9" style="20"/>
    <col min="7179" max="7179" width="8.875" style="20" bestFit="1" customWidth="1"/>
    <col min="7180" max="7180" width="10.75" style="20" customWidth="1"/>
    <col min="7181" max="7181" width="12.75" style="20" bestFit="1" customWidth="1"/>
    <col min="7182" max="7425" width="9" style="20"/>
    <col min="7426" max="7426" width="2.875" style="20" customWidth="1"/>
    <col min="7427" max="7427" width="21.625" style="20" customWidth="1"/>
    <col min="7428" max="7428" width="9" style="20"/>
    <col min="7429" max="7429" width="8.5" style="20" customWidth="1"/>
    <col min="7430" max="7430" width="10.875" style="20" bestFit="1" customWidth="1"/>
    <col min="7431" max="7431" width="12.875" style="20" customWidth="1"/>
    <col min="7432" max="7432" width="3.25" style="20" customWidth="1"/>
    <col min="7433" max="7433" width="21.625" style="20" customWidth="1"/>
    <col min="7434" max="7434" width="9" style="20"/>
    <col min="7435" max="7435" width="8.875" style="20" bestFit="1" customWidth="1"/>
    <col min="7436" max="7436" width="10.75" style="20" customWidth="1"/>
    <col min="7437" max="7437" width="12.75" style="20" bestFit="1" customWidth="1"/>
    <col min="7438" max="7681" width="9" style="20"/>
    <col min="7682" max="7682" width="2.875" style="20" customWidth="1"/>
    <col min="7683" max="7683" width="21.625" style="20" customWidth="1"/>
    <col min="7684" max="7684" width="9" style="20"/>
    <col min="7685" max="7685" width="8.5" style="20" customWidth="1"/>
    <col min="7686" max="7686" width="10.875" style="20" bestFit="1" customWidth="1"/>
    <col min="7687" max="7687" width="12.875" style="20" customWidth="1"/>
    <col min="7688" max="7688" width="3.25" style="20" customWidth="1"/>
    <col min="7689" max="7689" width="21.625" style="20" customWidth="1"/>
    <col min="7690" max="7690" width="9" style="20"/>
    <col min="7691" max="7691" width="8.875" style="20" bestFit="1" customWidth="1"/>
    <col min="7692" max="7692" width="10.75" style="20" customWidth="1"/>
    <col min="7693" max="7693" width="12.75" style="20" bestFit="1" customWidth="1"/>
    <col min="7694" max="7937" width="9" style="20"/>
    <col min="7938" max="7938" width="2.875" style="20" customWidth="1"/>
    <col min="7939" max="7939" width="21.625" style="20" customWidth="1"/>
    <col min="7940" max="7940" width="9" style="20"/>
    <col min="7941" max="7941" width="8.5" style="20" customWidth="1"/>
    <col min="7942" max="7942" width="10.875" style="20" bestFit="1" customWidth="1"/>
    <col min="7943" max="7943" width="12.875" style="20" customWidth="1"/>
    <col min="7944" max="7944" width="3.25" style="20" customWidth="1"/>
    <col min="7945" max="7945" width="21.625" style="20" customWidth="1"/>
    <col min="7946" max="7946" width="9" style="20"/>
    <col min="7947" max="7947" width="8.875" style="20" bestFit="1" customWidth="1"/>
    <col min="7948" max="7948" width="10.75" style="20" customWidth="1"/>
    <col min="7949" max="7949" width="12.75" style="20" bestFit="1" customWidth="1"/>
    <col min="7950" max="8193" width="9" style="20"/>
    <col min="8194" max="8194" width="2.875" style="20" customWidth="1"/>
    <col min="8195" max="8195" width="21.625" style="20" customWidth="1"/>
    <col min="8196" max="8196" width="9" style="20"/>
    <col min="8197" max="8197" width="8.5" style="20" customWidth="1"/>
    <col min="8198" max="8198" width="10.875" style="20" bestFit="1" customWidth="1"/>
    <col min="8199" max="8199" width="12.875" style="20" customWidth="1"/>
    <col min="8200" max="8200" width="3.25" style="20" customWidth="1"/>
    <col min="8201" max="8201" width="21.625" style="20" customWidth="1"/>
    <col min="8202" max="8202" width="9" style="20"/>
    <col min="8203" max="8203" width="8.875" style="20" bestFit="1" customWidth="1"/>
    <col min="8204" max="8204" width="10.75" style="20" customWidth="1"/>
    <col min="8205" max="8205" width="12.75" style="20" bestFit="1" customWidth="1"/>
    <col min="8206" max="8449" width="9" style="20"/>
    <col min="8450" max="8450" width="2.875" style="20" customWidth="1"/>
    <col min="8451" max="8451" width="21.625" style="20" customWidth="1"/>
    <col min="8452" max="8452" width="9" style="20"/>
    <col min="8453" max="8453" width="8.5" style="20" customWidth="1"/>
    <col min="8454" max="8454" width="10.875" style="20" bestFit="1" customWidth="1"/>
    <col min="8455" max="8455" width="12.875" style="20" customWidth="1"/>
    <col min="8456" max="8456" width="3.25" style="20" customWidth="1"/>
    <col min="8457" max="8457" width="21.625" style="20" customWidth="1"/>
    <col min="8458" max="8458" width="9" style="20"/>
    <col min="8459" max="8459" width="8.875" style="20" bestFit="1" customWidth="1"/>
    <col min="8460" max="8460" width="10.75" style="20" customWidth="1"/>
    <col min="8461" max="8461" width="12.75" style="20" bestFit="1" customWidth="1"/>
    <col min="8462" max="8705" width="9" style="20"/>
    <col min="8706" max="8706" width="2.875" style="20" customWidth="1"/>
    <col min="8707" max="8707" width="21.625" style="20" customWidth="1"/>
    <col min="8708" max="8708" width="9" style="20"/>
    <col min="8709" max="8709" width="8.5" style="20" customWidth="1"/>
    <col min="8710" max="8710" width="10.875" style="20" bestFit="1" customWidth="1"/>
    <col min="8711" max="8711" width="12.875" style="20" customWidth="1"/>
    <col min="8712" max="8712" width="3.25" style="20" customWidth="1"/>
    <col min="8713" max="8713" width="21.625" style="20" customWidth="1"/>
    <col min="8714" max="8714" width="9" style="20"/>
    <col min="8715" max="8715" width="8.875" style="20" bestFit="1" customWidth="1"/>
    <col min="8716" max="8716" width="10.75" style="20" customWidth="1"/>
    <col min="8717" max="8717" width="12.75" style="20" bestFit="1" customWidth="1"/>
    <col min="8718" max="8961" width="9" style="20"/>
    <col min="8962" max="8962" width="2.875" style="20" customWidth="1"/>
    <col min="8963" max="8963" width="21.625" style="20" customWidth="1"/>
    <col min="8964" max="8964" width="9" style="20"/>
    <col min="8965" max="8965" width="8.5" style="20" customWidth="1"/>
    <col min="8966" max="8966" width="10.875" style="20" bestFit="1" customWidth="1"/>
    <col min="8967" max="8967" width="12.875" style="20" customWidth="1"/>
    <col min="8968" max="8968" width="3.25" style="20" customWidth="1"/>
    <col min="8969" max="8969" width="21.625" style="20" customWidth="1"/>
    <col min="8970" max="8970" width="9" style="20"/>
    <col min="8971" max="8971" width="8.875" style="20" bestFit="1" customWidth="1"/>
    <col min="8972" max="8972" width="10.75" style="20" customWidth="1"/>
    <col min="8973" max="8973" width="12.75" style="20" bestFit="1" customWidth="1"/>
    <col min="8974" max="9217" width="9" style="20"/>
    <col min="9218" max="9218" width="2.875" style="20" customWidth="1"/>
    <col min="9219" max="9219" width="21.625" style="20" customWidth="1"/>
    <col min="9220" max="9220" width="9" style="20"/>
    <col min="9221" max="9221" width="8.5" style="20" customWidth="1"/>
    <col min="9222" max="9222" width="10.875" style="20" bestFit="1" customWidth="1"/>
    <col min="9223" max="9223" width="12.875" style="20" customWidth="1"/>
    <col min="9224" max="9224" width="3.25" style="20" customWidth="1"/>
    <col min="9225" max="9225" width="21.625" style="20" customWidth="1"/>
    <col min="9226" max="9226" width="9" style="20"/>
    <col min="9227" max="9227" width="8.875" style="20" bestFit="1" customWidth="1"/>
    <col min="9228" max="9228" width="10.75" style="20" customWidth="1"/>
    <col min="9229" max="9229" width="12.75" style="20" bestFit="1" customWidth="1"/>
    <col min="9230" max="9473" width="9" style="20"/>
    <col min="9474" max="9474" width="2.875" style="20" customWidth="1"/>
    <col min="9475" max="9475" width="21.625" style="20" customWidth="1"/>
    <col min="9476" max="9476" width="9" style="20"/>
    <col min="9477" max="9477" width="8.5" style="20" customWidth="1"/>
    <col min="9478" max="9478" width="10.875" style="20" bestFit="1" customWidth="1"/>
    <col min="9479" max="9479" width="12.875" style="20" customWidth="1"/>
    <col min="9480" max="9480" width="3.25" style="20" customWidth="1"/>
    <col min="9481" max="9481" width="21.625" style="20" customWidth="1"/>
    <col min="9482" max="9482" width="9" style="20"/>
    <col min="9483" max="9483" width="8.875" style="20" bestFit="1" customWidth="1"/>
    <col min="9484" max="9484" width="10.75" style="20" customWidth="1"/>
    <col min="9485" max="9485" width="12.75" style="20" bestFit="1" customWidth="1"/>
    <col min="9486" max="9729" width="9" style="20"/>
    <col min="9730" max="9730" width="2.875" style="20" customWidth="1"/>
    <col min="9731" max="9731" width="21.625" style="20" customWidth="1"/>
    <col min="9732" max="9732" width="9" style="20"/>
    <col min="9733" max="9733" width="8.5" style="20" customWidth="1"/>
    <col min="9734" max="9734" width="10.875" style="20" bestFit="1" customWidth="1"/>
    <col min="9735" max="9735" width="12.875" style="20" customWidth="1"/>
    <col min="9736" max="9736" width="3.25" style="20" customWidth="1"/>
    <col min="9737" max="9737" width="21.625" style="20" customWidth="1"/>
    <col min="9738" max="9738" width="9" style="20"/>
    <col min="9739" max="9739" width="8.875" style="20" bestFit="1" customWidth="1"/>
    <col min="9740" max="9740" width="10.75" style="20" customWidth="1"/>
    <col min="9741" max="9741" width="12.75" style="20" bestFit="1" customWidth="1"/>
    <col min="9742" max="9985" width="9" style="20"/>
    <col min="9986" max="9986" width="2.875" style="20" customWidth="1"/>
    <col min="9987" max="9987" width="21.625" style="20" customWidth="1"/>
    <col min="9988" max="9988" width="9" style="20"/>
    <col min="9989" max="9989" width="8.5" style="20" customWidth="1"/>
    <col min="9990" max="9990" width="10.875" style="20" bestFit="1" customWidth="1"/>
    <col min="9991" max="9991" width="12.875" style="20" customWidth="1"/>
    <col min="9992" max="9992" width="3.25" style="20" customWidth="1"/>
    <col min="9993" max="9993" width="21.625" style="20" customWidth="1"/>
    <col min="9994" max="9994" width="9" style="20"/>
    <col min="9995" max="9995" width="8.875" style="20" bestFit="1" customWidth="1"/>
    <col min="9996" max="9996" width="10.75" style="20" customWidth="1"/>
    <col min="9997" max="9997" width="12.75" style="20" bestFit="1" customWidth="1"/>
    <col min="9998" max="10241" width="9" style="20"/>
    <col min="10242" max="10242" width="2.875" style="20" customWidth="1"/>
    <col min="10243" max="10243" width="21.625" style="20" customWidth="1"/>
    <col min="10244" max="10244" width="9" style="20"/>
    <col min="10245" max="10245" width="8.5" style="20" customWidth="1"/>
    <col min="10246" max="10246" width="10.875" style="20" bestFit="1" customWidth="1"/>
    <col min="10247" max="10247" width="12.875" style="20" customWidth="1"/>
    <col min="10248" max="10248" width="3.25" style="20" customWidth="1"/>
    <col min="10249" max="10249" width="21.625" style="20" customWidth="1"/>
    <col min="10250" max="10250" width="9" style="20"/>
    <col min="10251" max="10251" width="8.875" style="20" bestFit="1" customWidth="1"/>
    <col min="10252" max="10252" width="10.75" style="20" customWidth="1"/>
    <col min="10253" max="10253" width="12.75" style="20" bestFit="1" customWidth="1"/>
    <col min="10254" max="10497" width="9" style="20"/>
    <col min="10498" max="10498" width="2.875" style="20" customWidth="1"/>
    <col min="10499" max="10499" width="21.625" style="20" customWidth="1"/>
    <col min="10500" max="10500" width="9" style="20"/>
    <col min="10501" max="10501" width="8.5" style="20" customWidth="1"/>
    <col min="10502" max="10502" width="10.875" style="20" bestFit="1" customWidth="1"/>
    <col min="10503" max="10503" width="12.875" style="20" customWidth="1"/>
    <col min="10504" max="10504" width="3.25" style="20" customWidth="1"/>
    <col min="10505" max="10505" width="21.625" style="20" customWidth="1"/>
    <col min="10506" max="10506" width="9" style="20"/>
    <col min="10507" max="10507" width="8.875" style="20" bestFit="1" customWidth="1"/>
    <col min="10508" max="10508" width="10.75" style="20" customWidth="1"/>
    <col min="10509" max="10509" width="12.75" style="20" bestFit="1" customWidth="1"/>
    <col min="10510" max="10753" width="9" style="20"/>
    <col min="10754" max="10754" width="2.875" style="20" customWidth="1"/>
    <col min="10755" max="10755" width="21.625" style="20" customWidth="1"/>
    <col min="10756" max="10756" width="9" style="20"/>
    <col min="10757" max="10757" width="8.5" style="20" customWidth="1"/>
    <col min="10758" max="10758" width="10.875" style="20" bestFit="1" customWidth="1"/>
    <col min="10759" max="10759" width="12.875" style="20" customWidth="1"/>
    <col min="10760" max="10760" width="3.25" style="20" customWidth="1"/>
    <col min="10761" max="10761" width="21.625" style="20" customWidth="1"/>
    <col min="10762" max="10762" width="9" style="20"/>
    <col min="10763" max="10763" width="8.875" style="20" bestFit="1" customWidth="1"/>
    <col min="10764" max="10764" width="10.75" style="20" customWidth="1"/>
    <col min="10765" max="10765" width="12.75" style="20" bestFit="1" customWidth="1"/>
    <col min="10766" max="11009" width="9" style="20"/>
    <col min="11010" max="11010" width="2.875" style="20" customWidth="1"/>
    <col min="11011" max="11011" width="21.625" style="20" customWidth="1"/>
    <col min="11012" max="11012" width="9" style="20"/>
    <col min="11013" max="11013" width="8.5" style="20" customWidth="1"/>
    <col min="11014" max="11014" width="10.875" style="20" bestFit="1" customWidth="1"/>
    <col min="11015" max="11015" width="12.875" style="20" customWidth="1"/>
    <col min="11016" max="11016" width="3.25" style="20" customWidth="1"/>
    <col min="11017" max="11017" width="21.625" style="20" customWidth="1"/>
    <col min="11018" max="11018" width="9" style="20"/>
    <col min="11019" max="11019" width="8.875" style="20" bestFit="1" customWidth="1"/>
    <col min="11020" max="11020" width="10.75" style="20" customWidth="1"/>
    <col min="11021" max="11021" width="12.75" style="20" bestFit="1" customWidth="1"/>
    <col min="11022" max="11265" width="9" style="20"/>
    <col min="11266" max="11266" width="2.875" style="20" customWidth="1"/>
    <col min="11267" max="11267" width="21.625" style="20" customWidth="1"/>
    <col min="11268" max="11268" width="9" style="20"/>
    <col min="11269" max="11269" width="8.5" style="20" customWidth="1"/>
    <col min="11270" max="11270" width="10.875" style="20" bestFit="1" customWidth="1"/>
    <col min="11271" max="11271" width="12.875" style="20" customWidth="1"/>
    <col min="11272" max="11272" width="3.25" style="20" customWidth="1"/>
    <col min="11273" max="11273" width="21.625" style="20" customWidth="1"/>
    <col min="11274" max="11274" width="9" style="20"/>
    <col min="11275" max="11275" width="8.875" style="20" bestFit="1" customWidth="1"/>
    <col min="11276" max="11276" width="10.75" style="20" customWidth="1"/>
    <col min="11277" max="11277" width="12.75" style="20" bestFit="1" customWidth="1"/>
    <col min="11278" max="11521" width="9" style="20"/>
    <col min="11522" max="11522" width="2.875" style="20" customWidth="1"/>
    <col min="11523" max="11523" width="21.625" style="20" customWidth="1"/>
    <col min="11524" max="11524" width="9" style="20"/>
    <col min="11525" max="11525" width="8.5" style="20" customWidth="1"/>
    <col min="11526" max="11526" width="10.875" style="20" bestFit="1" customWidth="1"/>
    <col min="11527" max="11527" width="12.875" style="20" customWidth="1"/>
    <col min="11528" max="11528" width="3.25" style="20" customWidth="1"/>
    <col min="11529" max="11529" width="21.625" style="20" customWidth="1"/>
    <col min="11530" max="11530" width="9" style="20"/>
    <col min="11531" max="11531" width="8.875" style="20" bestFit="1" customWidth="1"/>
    <col min="11532" max="11532" width="10.75" style="20" customWidth="1"/>
    <col min="11533" max="11533" width="12.75" style="20" bestFit="1" customWidth="1"/>
    <col min="11534" max="11777" width="9" style="20"/>
    <col min="11778" max="11778" width="2.875" style="20" customWidth="1"/>
    <col min="11779" max="11779" width="21.625" style="20" customWidth="1"/>
    <col min="11780" max="11780" width="9" style="20"/>
    <col min="11781" max="11781" width="8.5" style="20" customWidth="1"/>
    <col min="11782" max="11782" width="10.875" style="20" bestFit="1" customWidth="1"/>
    <col min="11783" max="11783" width="12.875" style="20" customWidth="1"/>
    <col min="11784" max="11784" width="3.25" style="20" customWidth="1"/>
    <col min="11785" max="11785" width="21.625" style="20" customWidth="1"/>
    <col min="11786" max="11786" width="9" style="20"/>
    <col min="11787" max="11787" width="8.875" style="20" bestFit="1" customWidth="1"/>
    <col min="11788" max="11788" width="10.75" style="20" customWidth="1"/>
    <col min="11789" max="11789" width="12.75" style="20" bestFit="1" customWidth="1"/>
    <col min="11790" max="12033" width="9" style="20"/>
    <col min="12034" max="12034" width="2.875" style="20" customWidth="1"/>
    <col min="12035" max="12035" width="21.625" style="20" customWidth="1"/>
    <col min="12036" max="12036" width="9" style="20"/>
    <col min="12037" max="12037" width="8.5" style="20" customWidth="1"/>
    <col min="12038" max="12038" width="10.875" style="20" bestFit="1" customWidth="1"/>
    <col min="12039" max="12039" width="12.875" style="20" customWidth="1"/>
    <col min="12040" max="12040" width="3.25" style="20" customWidth="1"/>
    <col min="12041" max="12041" width="21.625" style="20" customWidth="1"/>
    <col min="12042" max="12042" width="9" style="20"/>
    <col min="12043" max="12043" width="8.875" style="20" bestFit="1" customWidth="1"/>
    <col min="12044" max="12044" width="10.75" style="20" customWidth="1"/>
    <col min="12045" max="12045" width="12.75" style="20" bestFit="1" customWidth="1"/>
    <col min="12046" max="12289" width="9" style="20"/>
    <col min="12290" max="12290" width="2.875" style="20" customWidth="1"/>
    <col min="12291" max="12291" width="21.625" style="20" customWidth="1"/>
    <col min="12292" max="12292" width="9" style="20"/>
    <col min="12293" max="12293" width="8.5" style="20" customWidth="1"/>
    <col min="12294" max="12294" width="10.875" style="20" bestFit="1" customWidth="1"/>
    <col min="12295" max="12295" width="12.875" style="20" customWidth="1"/>
    <col min="12296" max="12296" width="3.25" style="20" customWidth="1"/>
    <col min="12297" max="12297" width="21.625" style="20" customWidth="1"/>
    <col min="12298" max="12298" width="9" style="20"/>
    <col min="12299" max="12299" width="8.875" style="20" bestFit="1" customWidth="1"/>
    <col min="12300" max="12300" width="10.75" style="20" customWidth="1"/>
    <col min="12301" max="12301" width="12.75" style="20" bestFit="1" customWidth="1"/>
    <col min="12302" max="12545" width="9" style="20"/>
    <col min="12546" max="12546" width="2.875" style="20" customWidth="1"/>
    <col min="12547" max="12547" width="21.625" style="20" customWidth="1"/>
    <col min="12548" max="12548" width="9" style="20"/>
    <col min="12549" max="12549" width="8.5" style="20" customWidth="1"/>
    <col min="12550" max="12550" width="10.875" style="20" bestFit="1" customWidth="1"/>
    <col min="12551" max="12551" width="12.875" style="20" customWidth="1"/>
    <col min="12552" max="12552" width="3.25" style="20" customWidth="1"/>
    <col min="12553" max="12553" width="21.625" style="20" customWidth="1"/>
    <col min="12554" max="12554" width="9" style="20"/>
    <col min="12555" max="12555" width="8.875" style="20" bestFit="1" customWidth="1"/>
    <col min="12556" max="12556" width="10.75" style="20" customWidth="1"/>
    <col min="12557" max="12557" width="12.75" style="20" bestFit="1" customWidth="1"/>
    <col min="12558" max="12801" width="9" style="20"/>
    <col min="12802" max="12802" width="2.875" style="20" customWidth="1"/>
    <col min="12803" max="12803" width="21.625" style="20" customWidth="1"/>
    <col min="12804" max="12804" width="9" style="20"/>
    <col min="12805" max="12805" width="8.5" style="20" customWidth="1"/>
    <col min="12806" max="12806" width="10.875" style="20" bestFit="1" customWidth="1"/>
    <col min="12807" max="12807" width="12.875" style="20" customWidth="1"/>
    <col min="12808" max="12808" width="3.25" style="20" customWidth="1"/>
    <col min="12809" max="12809" width="21.625" style="20" customWidth="1"/>
    <col min="12810" max="12810" width="9" style="20"/>
    <col min="12811" max="12811" width="8.875" style="20" bestFit="1" customWidth="1"/>
    <col min="12812" max="12812" width="10.75" style="20" customWidth="1"/>
    <col min="12813" max="12813" width="12.75" style="20" bestFit="1" customWidth="1"/>
    <col min="12814" max="13057" width="9" style="20"/>
    <col min="13058" max="13058" width="2.875" style="20" customWidth="1"/>
    <col min="13059" max="13059" width="21.625" style="20" customWidth="1"/>
    <col min="13060" max="13060" width="9" style="20"/>
    <col min="13061" max="13061" width="8.5" style="20" customWidth="1"/>
    <col min="13062" max="13062" width="10.875" style="20" bestFit="1" customWidth="1"/>
    <col min="13063" max="13063" width="12.875" style="20" customWidth="1"/>
    <col min="13064" max="13064" width="3.25" style="20" customWidth="1"/>
    <col min="13065" max="13065" width="21.625" style="20" customWidth="1"/>
    <col min="13066" max="13066" width="9" style="20"/>
    <col min="13067" max="13067" width="8.875" style="20" bestFit="1" customWidth="1"/>
    <col min="13068" max="13068" width="10.75" style="20" customWidth="1"/>
    <col min="13069" max="13069" width="12.75" style="20" bestFit="1" customWidth="1"/>
    <col min="13070" max="13313" width="9" style="20"/>
    <col min="13314" max="13314" width="2.875" style="20" customWidth="1"/>
    <col min="13315" max="13315" width="21.625" style="20" customWidth="1"/>
    <col min="13316" max="13316" width="9" style="20"/>
    <col min="13317" max="13317" width="8.5" style="20" customWidth="1"/>
    <col min="13318" max="13318" width="10.875" style="20" bestFit="1" customWidth="1"/>
    <col min="13319" max="13319" width="12.875" style="20" customWidth="1"/>
    <col min="13320" max="13320" width="3.25" style="20" customWidth="1"/>
    <col min="13321" max="13321" width="21.625" style="20" customWidth="1"/>
    <col min="13322" max="13322" width="9" style="20"/>
    <col min="13323" max="13323" width="8.875" style="20" bestFit="1" customWidth="1"/>
    <col min="13324" max="13324" width="10.75" style="20" customWidth="1"/>
    <col min="13325" max="13325" width="12.75" style="20" bestFit="1" customWidth="1"/>
    <col min="13326" max="13569" width="9" style="20"/>
    <col min="13570" max="13570" width="2.875" style="20" customWidth="1"/>
    <col min="13571" max="13571" width="21.625" style="20" customWidth="1"/>
    <col min="13572" max="13572" width="9" style="20"/>
    <col min="13573" max="13573" width="8.5" style="20" customWidth="1"/>
    <col min="13574" max="13574" width="10.875" style="20" bestFit="1" customWidth="1"/>
    <col min="13575" max="13575" width="12.875" style="20" customWidth="1"/>
    <col min="13576" max="13576" width="3.25" style="20" customWidth="1"/>
    <col min="13577" max="13577" width="21.625" style="20" customWidth="1"/>
    <col min="13578" max="13578" width="9" style="20"/>
    <col min="13579" max="13579" width="8.875" style="20" bestFit="1" customWidth="1"/>
    <col min="13580" max="13580" width="10.75" style="20" customWidth="1"/>
    <col min="13581" max="13581" width="12.75" style="20" bestFit="1" customWidth="1"/>
    <col min="13582" max="13825" width="9" style="20"/>
    <col min="13826" max="13826" width="2.875" style="20" customWidth="1"/>
    <col min="13827" max="13827" width="21.625" style="20" customWidth="1"/>
    <col min="13828" max="13828" width="9" style="20"/>
    <col min="13829" max="13829" width="8.5" style="20" customWidth="1"/>
    <col min="13830" max="13830" width="10.875" style="20" bestFit="1" customWidth="1"/>
    <col min="13831" max="13831" width="12.875" style="20" customWidth="1"/>
    <col min="13832" max="13832" width="3.25" style="20" customWidth="1"/>
    <col min="13833" max="13833" width="21.625" style="20" customWidth="1"/>
    <col min="13834" max="13834" width="9" style="20"/>
    <col min="13835" max="13835" width="8.875" style="20" bestFit="1" customWidth="1"/>
    <col min="13836" max="13836" width="10.75" style="20" customWidth="1"/>
    <col min="13837" max="13837" width="12.75" style="20" bestFit="1" customWidth="1"/>
    <col min="13838" max="14081" width="9" style="20"/>
    <col min="14082" max="14082" width="2.875" style="20" customWidth="1"/>
    <col min="14083" max="14083" width="21.625" style="20" customWidth="1"/>
    <col min="14084" max="14084" width="9" style="20"/>
    <col min="14085" max="14085" width="8.5" style="20" customWidth="1"/>
    <col min="14086" max="14086" width="10.875" style="20" bestFit="1" customWidth="1"/>
    <col min="14087" max="14087" width="12.875" style="20" customWidth="1"/>
    <col min="14088" max="14088" width="3.25" style="20" customWidth="1"/>
    <col min="14089" max="14089" width="21.625" style="20" customWidth="1"/>
    <col min="14090" max="14090" width="9" style="20"/>
    <col min="14091" max="14091" width="8.875" style="20" bestFit="1" customWidth="1"/>
    <col min="14092" max="14092" width="10.75" style="20" customWidth="1"/>
    <col min="14093" max="14093" width="12.75" style="20" bestFit="1" customWidth="1"/>
    <col min="14094" max="14337" width="9" style="20"/>
    <col min="14338" max="14338" width="2.875" style="20" customWidth="1"/>
    <col min="14339" max="14339" width="21.625" style="20" customWidth="1"/>
    <col min="14340" max="14340" width="9" style="20"/>
    <col min="14341" max="14341" width="8.5" style="20" customWidth="1"/>
    <col min="14342" max="14342" width="10.875" style="20" bestFit="1" customWidth="1"/>
    <col min="14343" max="14343" width="12.875" style="20" customWidth="1"/>
    <col min="14344" max="14344" width="3.25" style="20" customWidth="1"/>
    <col min="14345" max="14345" width="21.625" style="20" customWidth="1"/>
    <col min="14346" max="14346" width="9" style="20"/>
    <col min="14347" max="14347" width="8.875" style="20" bestFit="1" customWidth="1"/>
    <col min="14348" max="14348" width="10.75" style="20" customWidth="1"/>
    <col min="14349" max="14349" width="12.75" style="20" bestFit="1" customWidth="1"/>
    <col min="14350" max="14593" width="9" style="20"/>
    <col min="14594" max="14594" width="2.875" style="20" customWidth="1"/>
    <col min="14595" max="14595" width="21.625" style="20" customWidth="1"/>
    <col min="14596" max="14596" width="9" style="20"/>
    <col min="14597" max="14597" width="8.5" style="20" customWidth="1"/>
    <col min="14598" max="14598" width="10.875" style="20" bestFit="1" customWidth="1"/>
    <col min="14599" max="14599" width="12.875" style="20" customWidth="1"/>
    <col min="14600" max="14600" width="3.25" style="20" customWidth="1"/>
    <col min="14601" max="14601" width="21.625" style="20" customWidth="1"/>
    <col min="14602" max="14602" width="9" style="20"/>
    <col min="14603" max="14603" width="8.875" style="20" bestFit="1" customWidth="1"/>
    <col min="14604" max="14604" width="10.75" style="20" customWidth="1"/>
    <col min="14605" max="14605" width="12.75" style="20" bestFit="1" customWidth="1"/>
    <col min="14606" max="14849" width="9" style="20"/>
    <col min="14850" max="14850" width="2.875" style="20" customWidth="1"/>
    <col min="14851" max="14851" width="21.625" style="20" customWidth="1"/>
    <col min="14852" max="14852" width="9" style="20"/>
    <col min="14853" max="14853" width="8.5" style="20" customWidth="1"/>
    <col min="14854" max="14854" width="10.875" style="20" bestFit="1" customWidth="1"/>
    <col min="14855" max="14855" width="12.875" style="20" customWidth="1"/>
    <col min="14856" max="14856" width="3.25" style="20" customWidth="1"/>
    <col min="14857" max="14857" width="21.625" style="20" customWidth="1"/>
    <col min="14858" max="14858" width="9" style="20"/>
    <col min="14859" max="14859" width="8.875" style="20" bestFit="1" customWidth="1"/>
    <col min="14860" max="14860" width="10.75" style="20" customWidth="1"/>
    <col min="14861" max="14861" width="12.75" style="20" bestFit="1" customWidth="1"/>
    <col min="14862" max="15105" width="9" style="20"/>
    <col min="15106" max="15106" width="2.875" style="20" customWidth="1"/>
    <col min="15107" max="15107" width="21.625" style="20" customWidth="1"/>
    <col min="15108" max="15108" width="9" style="20"/>
    <col min="15109" max="15109" width="8.5" style="20" customWidth="1"/>
    <col min="15110" max="15110" width="10.875" style="20" bestFit="1" customWidth="1"/>
    <col min="15111" max="15111" width="12.875" style="20" customWidth="1"/>
    <col min="15112" max="15112" width="3.25" style="20" customWidth="1"/>
    <col min="15113" max="15113" width="21.625" style="20" customWidth="1"/>
    <col min="15114" max="15114" width="9" style="20"/>
    <col min="15115" max="15115" width="8.875" style="20" bestFit="1" customWidth="1"/>
    <col min="15116" max="15116" width="10.75" style="20" customWidth="1"/>
    <col min="15117" max="15117" width="12.75" style="20" bestFit="1" customWidth="1"/>
    <col min="15118" max="15361" width="9" style="20"/>
    <col min="15362" max="15362" width="2.875" style="20" customWidth="1"/>
    <col min="15363" max="15363" width="21.625" style="20" customWidth="1"/>
    <col min="15364" max="15364" width="9" style="20"/>
    <col min="15365" max="15365" width="8.5" style="20" customWidth="1"/>
    <col min="15366" max="15366" width="10.875" style="20" bestFit="1" customWidth="1"/>
    <col min="15367" max="15367" width="12.875" style="20" customWidth="1"/>
    <col min="15368" max="15368" width="3.25" style="20" customWidth="1"/>
    <col min="15369" max="15369" width="21.625" style="20" customWidth="1"/>
    <col min="15370" max="15370" width="9" style="20"/>
    <col min="15371" max="15371" width="8.875" style="20" bestFit="1" customWidth="1"/>
    <col min="15372" max="15372" width="10.75" style="20" customWidth="1"/>
    <col min="15373" max="15373" width="12.75" style="20" bestFit="1" customWidth="1"/>
    <col min="15374" max="15617" width="9" style="20"/>
    <col min="15618" max="15618" width="2.875" style="20" customWidth="1"/>
    <col min="15619" max="15619" width="21.625" style="20" customWidth="1"/>
    <col min="15620" max="15620" width="9" style="20"/>
    <col min="15621" max="15621" width="8.5" style="20" customWidth="1"/>
    <col min="15622" max="15622" width="10.875" style="20" bestFit="1" customWidth="1"/>
    <col min="15623" max="15623" width="12.875" style="20" customWidth="1"/>
    <col min="15624" max="15624" width="3.25" style="20" customWidth="1"/>
    <col min="15625" max="15625" width="21.625" style="20" customWidth="1"/>
    <col min="15626" max="15626" width="9" style="20"/>
    <col min="15627" max="15627" width="8.875" style="20" bestFit="1" customWidth="1"/>
    <col min="15628" max="15628" width="10.75" style="20" customWidth="1"/>
    <col min="15629" max="15629" width="12.75" style="20" bestFit="1" customWidth="1"/>
    <col min="15630" max="15873" width="9" style="20"/>
    <col min="15874" max="15874" width="2.875" style="20" customWidth="1"/>
    <col min="15875" max="15875" width="21.625" style="20" customWidth="1"/>
    <col min="15876" max="15876" width="9" style="20"/>
    <col min="15877" max="15877" width="8.5" style="20" customWidth="1"/>
    <col min="15878" max="15878" width="10.875" style="20" bestFit="1" customWidth="1"/>
    <col min="15879" max="15879" width="12.875" style="20" customWidth="1"/>
    <col min="15880" max="15880" width="3.25" style="20" customWidth="1"/>
    <col min="15881" max="15881" width="21.625" style="20" customWidth="1"/>
    <col min="15882" max="15882" width="9" style="20"/>
    <col min="15883" max="15883" width="8.875" style="20" bestFit="1" customWidth="1"/>
    <col min="15884" max="15884" width="10.75" style="20" customWidth="1"/>
    <col min="15885" max="15885" width="12.75" style="20" bestFit="1" customWidth="1"/>
    <col min="15886" max="16129" width="9" style="20"/>
    <col min="16130" max="16130" width="2.875" style="20" customWidth="1"/>
    <col min="16131" max="16131" width="21.625" style="20" customWidth="1"/>
    <col min="16132" max="16132" width="9" style="20"/>
    <col min="16133" max="16133" width="8.5" style="20" customWidth="1"/>
    <col min="16134" max="16134" width="10.875" style="20" bestFit="1" customWidth="1"/>
    <col min="16135" max="16135" width="12.875" style="20" customWidth="1"/>
    <col min="16136" max="16136" width="3.25" style="20" customWidth="1"/>
    <col min="16137" max="16137" width="21.625" style="20" customWidth="1"/>
    <col min="16138" max="16138" width="9" style="20"/>
    <col min="16139" max="16139" width="8.875" style="20" bestFit="1" customWidth="1"/>
    <col min="16140" max="16140" width="10.75" style="20" customWidth="1"/>
    <col min="16141" max="16141" width="12.75" style="20" bestFit="1" customWidth="1"/>
    <col min="16142" max="16384" width="9" style="20"/>
  </cols>
  <sheetData>
    <row r="1" spans="1:14" x14ac:dyDescent="0.2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2">
      <c r="A2" s="90" t="s">
        <v>0</v>
      </c>
      <c r="B2" s="91"/>
      <c r="C2" s="91"/>
      <c r="D2" s="91"/>
      <c r="E2" s="91"/>
      <c r="F2" s="91"/>
      <c r="G2" s="92"/>
      <c r="H2" s="93" t="s">
        <v>1</v>
      </c>
      <c r="I2" s="93"/>
      <c r="J2" s="93"/>
      <c r="K2" s="93"/>
      <c r="L2" s="93"/>
      <c r="M2" s="93"/>
      <c r="N2" s="93"/>
    </row>
    <row r="3" spans="1:14" s="64" customFormat="1" x14ac:dyDescent="0.2">
      <c r="A3" s="65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2</v>
      </c>
      <c r="I3" s="65" t="s">
        <v>3</v>
      </c>
      <c r="J3" s="65" t="s">
        <v>4</v>
      </c>
      <c r="K3" s="65" t="s">
        <v>5</v>
      </c>
      <c r="L3" s="65" t="s">
        <v>6</v>
      </c>
      <c r="M3" s="65" t="s">
        <v>7</v>
      </c>
      <c r="N3" s="65" t="s">
        <v>9</v>
      </c>
    </row>
    <row r="4" spans="1:14" x14ac:dyDescent="0.3">
      <c r="A4" s="10">
        <v>1</v>
      </c>
      <c r="B4" s="68" t="s">
        <v>38</v>
      </c>
      <c r="C4" s="10" t="s">
        <v>40</v>
      </c>
      <c r="D4" s="24">
        <v>480</v>
      </c>
      <c r="E4" s="8">
        <v>480000</v>
      </c>
      <c r="F4" s="8">
        <v>6201423.8399999999</v>
      </c>
      <c r="G4" s="22" t="s">
        <v>39</v>
      </c>
      <c r="H4" s="10">
        <v>1</v>
      </c>
      <c r="I4" s="5" t="s">
        <v>82</v>
      </c>
      <c r="J4" s="6" t="s">
        <v>115</v>
      </c>
      <c r="K4" s="7">
        <v>7089</v>
      </c>
      <c r="L4" s="25">
        <v>324603</v>
      </c>
      <c r="M4" s="25">
        <v>37603006.557999998</v>
      </c>
      <c r="N4" s="13" t="s">
        <v>121</v>
      </c>
    </row>
    <row r="5" spans="1:14" x14ac:dyDescent="0.3">
      <c r="A5" s="26"/>
      <c r="B5" s="27"/>
      <c r="C5" s="26"/>
      <c r="D5" s="66"/>
      <c r="E5" s="67"/>
      <c r="F5" s="67"/>
      <c r="G5" s="28"/>
      <c r="H5" s="26">
        <v>2</v>
      </c>
      <c r="I5" s="29" t="s">
        <v>26</v>
      </c>
      <c r="J5" s="30" t="s">
        <v>115</v>
      </c>
      <c r="K5" s="35">
        <v>1541</v>
      </c>
      <c r="L5" s="49">
        <v>50473.84</v>
      </c>
      <c r="M5" s="49">
        <v>477140.95346999995</v>
      </c>
      <c r="N5" s="31" t="s">
        <v>28</v>
      </c>
    </row>
    <row r="6" spans="1:14" x14ac:dyDescent="0.3">
      <c r="A6" s="26"/>
      <c r="B6" s="27"/>
      <c r="C6" s="26"/>
      <c r="D6" s="66"/>
      <c r="E6" s="67"/>
      <c r="F6" s="67"/>
      <c r="G6" s="28"/>
      <c r="H6" s="26">
        <v>3</v>
      </c>
      <c r="I6" s="29" t="s">
        <v>120</v>
      </c>
      <c r="J6" s="30" t="s">
        <v>61</v>
      </c>
      <c r="K6" s="35">
        <v>9</v>
      </c>
      <c r="L6" s="49">
        <v>2500</v>
      </c>
      <c r="M6" s="49">
        <v>288328.39499999996</v>
      </c>
      <c r="N6" s="31" t="s">
        <v>27</v>
      </c>
    </row>
    <row r="7" spans="1:14" ht="19.5" thickBot="1" x14ac:dyDescent="0.25">
      <c r="A7" s="94" t="s">
        <v>10</v>
      </c>
      <c r="B7" s="95"/>
      <c r="C7" s="96"/>
      <c r="D7" s="15">
        <f>SUM(D4:D6)</f>
        <v>480</v>
      </c>
      <c r="E7" s="16">
        <f>SUM(E4:E6)</f>
        <v>480000</v>
      </c>
      <c r="F7" s="16">
        <f>SUM(F4:F6)</f>
        <v>6201423.8399999999</v>
      </c>
      <c r="G7" s="23"/>
      <c r="H7" s="94" t="s">
        <v>10</v>
      </c>
      <c r="I7" s="95"/>
      <c r="J7" s="96"/>
      <c r="K7" s="17">
        <f>SUM(K4:K6)</f>
        <v>8639</v>
      </c>
      <c r="L7" s="17">
        <f>SUM(L4:L6)</f>
        <v>377576.83999999997</v>
      </c>
      <c r="M7" s="17">
        <f>SUM(M4:M6)</f>
        <v>38368475.906470001</v>
      </c>
      <c r="N7" s="18"/>
    </row>
    <row r="8" spans="1:14" ht="19.5" thickTop="1" x14ac:dyDescent="0.2"/>
  </sheetData>
  <sortState ref="I4:N6">
    <sortCondition descending="1" ref="M4:M6"/>
  </sortState>
  <mergeCells count="5">
    <mergeCell ref="A7:C7"/>
    <mergeCell ref="H7:J7"/>
    <mergeCell ref="A1:N1"/>
    <mergeCell ref="A2:G2"/>
    <mergeCell ref="H2:N2"/>
  </mergeCells>
  <pageMargins left="0.11811023622047245" right="0.11811023622047245" top="0.74803149606299213" bottom="0.74803149606299213" header="0.31496062992125984" footer="0.31496062992125984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zoomScale="110" zoomScaleNormal="110" workbookViewId="0">
      <selection activeCell="G17" sqref="G17"/>
    </sheetView>
  </sheetViews>
  <sheetFormatPr defaultRowHeight="21.75" customHeight="1" x14ac:dyDescent="0.2"/>
  <cols>
    <col min="1" max="1" width="3.25" style="21" customWidth="1"/>
    <col min="2" max="2" width="15.625" style="20" customWidth="1"/>
    <col min="3" max="3" width="5.5" style="21" customWidth="1"/>
    <col min="4" max="4" width="7.875" style="20" bestFit="1" customWidth="1"/>
    <col min="5" max="5" width="11" style="20" customWidth="1"/>
    <col min="6" max="6" width="13.75" style="20" customWidth="1"/>
    <col min="7" max="7" width="13.125" style="21" customWidth="1"/>
    <col min="8" max="8" width="3.75" style="21" customWidth="1"/>
    <col min="9" max="9" width="21.625" style="20" customWidth="1"/>
    <col min="10" max="10" width="6.125" style="21" customWidth="1"/>
    <col min="11" max="11" width="12.125" style="20" customWidth="1"/>
    <col min="12" max="12" width="13.625" style="20" customWidth="1"/>
    <col min="13" max="13" width="15.25" style="20" customWidth="1"/>
    <col min="14" max="14" width="11.375" style="21" bestFit="1" customWidth="1"/>
    <col min="15" max="257" width="9" style="20"/>
    <col min="258" max="258" width="2.875" style="20" customWidth="1"/>
    <col min="259" max="259" width="21.625" style="20" customWidth="1"/>
    <col min="260" max="260" width="9" style="20"/>
    <col min="261" max="261" width="8.5" style="20" customWidth="1"/>
    <col min="262" max="262" width="10.875" style="20" bestFit="1" customWidth="1"/>
    <col min="263" max="263" width="12.875" style="20" customWidth="1"/>
    <col min="264" max="264" width="3.25" style="20" customWidth="1"/>
    <col min="265" max="265" width="21.625" style="20" customWidth="1"/>
    <col min="266" max="266" width="9" style="20"/>
    <col min="267" max="267" width="8.875" style="20" bestFit="1" customWidth="1"/>
    <col min="268" max="268" width="10.75" style="20" customWidth="1"/>
    <col min="269" max="269" width="12.75" style="20" bestFit="1" customWidth="1"/>
    <col min="270" max="513" width="9" style="20"/>
    <col min="514" max="514" width="2.875" style="20" customWidth="1"/>
    <col min="515" max="515" width="21.625" style="20" customWidth="1"/>
    <col min="516" max="516" width="9" style="20"/>
    <col min="517" max="517" width="8.5" style="20" customWidth="1"/>
    <col min="518" max="518" width="10.875" style="20" bestFit="1" customWidth="1"/>
    <col min="519" max="519" width="12.875" style="20" customWidth="1"/>
    <col min="520" max="520" width="3.25" style="20" customWidth="1"/>
    <col min="521" max="521" width="21.625" style="20" customWidth="1"/>
    <col min="522" max="522" width="9" style="20"/>
    <col min="523" max="523" width="8.875" style="20" bestFit="1" customWidth="1"/>
    <col min="524" max="524" width="10.75" style="20" customWidth="1"/>
    <col min="525" max="525" width="12.75" style="20" bestFit="1" customWidth="1"/>
    <col min="526" max="769" width="9" style="20"/>
    <col min="770" max="770" width="2.875" style="20" customWidth="1"/>
    <col min="771" max="771" width="21.625" style="20" customWidth="1"/>
    <col min="772" max="772" width="9" style="20"/>
    <col min="773" max="773" width="8.5" style="20" customWidth="1"/>
    <col min="774" max="774" width="10.875" style="20" bestFit="1" customWidth="1"/>
    <col min="775" max="775" width="12.875" style="20" customWidth="1"/>
    <col min="776" max="776" width="3.25" style="20" customWidth="1"/>
    <col min="777" max="777" width="21.625" style="20" customWidth="1"/>
    <col min="778" max="778" width="9" style="20"/>
    <col min="779" max="779" width="8.875" style="20" bestFit="1" customWidth="1"/>
    <col min="780" max="780" width="10.75" style="20" customWidth="1"/>
    <col min="781" max="781" width="12.75" style="20" bestFit="1" customWidth="1"/>
    <col min="782" max="1025" width="9" style="20"/>
    <col min="1026" max="1026" width="2.875" style="20" customWidth="1"/>
    <col min="1027" max="1027" width="21.625" style="20" customWidth="1"/>
    <col min="1028" max="1028" width="9" style="20"/>
    <col min="1029" max="1029" width="8.5" style="20" customWidth="1"/>
    <col min="1030" max="1030" width="10.875" style="20" bestFit="1" customWidth="1"/>
    <col min="1031" max="1031" width="12.875" style="20" customWidth="1"/>
    <col min="1032" max="1032" width="3.25" style="20" customWidth="1"/>
    <col min="1033" max="1033" width="21.625" style="20" customWidth="1"/>
    <col min="1034" max="1034" width="9" style="20"/>
    <col min="1035" max="1035" width="8.875" style="20" bestFit="1" customWidth="1"/>
    <col min="1036" max="1036" width="10.75" style="20" customWidth="1"/>
    <col min="1037" max="1037" width="12.75" style="20" bestFit="1" customWidth="1"/>
    <col min="1038" max="1281" width="9" style="20"/>
    <col min="1282" max="1282" width="2.875" style="20" customWidth="1"/>
    <col min="1283" max="1283" width="21.625" style="20" customWidth="1"/>
    <col min="1284" max="1284" width="9" style="20"/>
    <col min="1285" max="1285" width="8.5" style="20" customWidth="1"/>
    <col min="1286" max="1286" width="10.875" style="20" bestFit="1" customWidth="1"/>
    <col min="1287" max="1287" width="12.875" style="20" customWidth="1"/>
    <col min="1288" max="1288" width="3.25" style="20" customWidth="1"/>
    <col min="1289" max="1289" width="21.625" style="20" customWidth="1"/>
    <col min="1290" max="1290" width="9" style="20"/>
    <col min="1291" max="1291" width="8.875" style="20" bestFit="1" customWidth="1"/>
    <col min="1292" max="1292" width="10.75" style="20" customWidth="1"/>
    <col min="1293" max="1293" width="12.75" style="20" bestFit="1" customWidth="1"/>
    <col min="1294" max="1537" width="9" style="20"/>
    <col min="1538" max="1538" width="2.875" style="20" customWidth="1"/>
    <col min="1539" max="1539" width="21.625" style="20" customWidth="1"/>
    <col min="1540" max="1540" width="9" style="20"/>
    <col min="1541" max="1541" width="8.5" style="20" customWidth="1"/>
    <col min="1542" max="1542" width="10.875" style="20" bestFit="1" customWidth="1"/>
    <col min="1543" max="1543" width="12.875" style="20" customWidth="1"/>
    <col min="1544" max="1544" width="3.25" style="20" customWidth="1"/>
    <col min="1545" max="1545" width="21.625" style="20" customWidth="1"/>
    <col min="1546" max="1546" width="9" style="20"/>
    <col min="1547" max="1547" width="8.875" style="20" bestFit="1" customWidth="1"/>
    <col min="1548" max="1548" width="10.75" style="20" customWidth="1"/>
    <col min="1549" max="1549" width="12.75" style="20" bestFit="1" customWidth="1"/>
    <col min="1550" max="1793" width="9" style="20"/>
    <col min="1794" max="1794" width="2.875" style="20" customWidth="1"/>
    <col min="1795" max="1795" width="21.625" style="20" customWidth="1"/>
    <col min="1796" max="1796" width="9" style="20"/>
    <col min="1797" max="1797" width="8.5" style="20" customWidth="1"/>
    <col min="1798" max="1798" width="10.875" style="20" bestFit="1" customWidth="1"/>
    <col min="1799" max="1799" width="12.875" style="20" customWidth="1"/>
    <col min="1800" max="1800" width="3.25" style="20" customWidth="1"/>
    <col min="1801" max="1801" width="21.625" style="20" customWidth="1"/>
    <col min="1802" max="1802" width="9" style="20"/>
    <col min="1803" max="1803" width="8.875" style="20" bestFit="1" customWidth="1"/>
    <col min="1804" max="1804" width="10.75" style="20" customWidth="1"/>
    <col min="1805" max="1805" width="12.75" style="20" bestFit="1" customWidth="1"/>
    <col min="1806" max="2049" width="9" style="20"/>
    <col min="2050" max="2050" width="2.875" style="20" customWidth="1"/>
    <col min="2051" max="2051" width="21.625" style="20" customWidth="1"/>
    <col min="2052" max="2052" width="9" style="20"/>
    <col min="2053" max="2053" width="8.5" style="20" customWidth="1"/>
    <col min="2054" max="2054" width="10.875" style="20" bestFit="1" customWidth="1"/>
    <col min="2055" max="2055" width="12.875" style="20" customWidth="1"/>
    <col min="2056" max="2056" width="3.25" style="20" customWidth="1"/>
    <col min="2057" max="2057" width="21.625" style="20" customWidth="1"/>
    <col min="2058" max="2058" width="9" style="20"/>
    <col min="2059" max="2059" width="8.875" style="20" bestFit="1" customWidth="1"/>
    <col min="2060" max="2060" width="10.75" style="20" customWidth="1"/>
    <col min="2061" max="2061" width="12.75" style="20" bestFit="1" customWidth="1"/>
    <col min="2062" max="2305" width="9" style="20"/>
    <col min="2306" max="2306" width="2.875" style="20" customWidth="1"/>
    <col min="2307" max="2307" width="21.625" style="20" customWidth="1"/>
    <col min="2308" max="2308" width="9" style="20"/>
    <col min="2309" max="2309" width="8.5" style="20" customWidth="1"/>
    <col min="2310" max="2310" width="10.875" style="20" bestFit="1" customWidth="1"/>
    <col min="2311" max="2311" width="12.875" style="20" customWidth="1"/>
    <col min="2312" max="2312" width="3.25" style="20" customWidth="1"/>
    <col min="2313" max="2313" width="21.625" style="20" customWidth="1"/>
    <col min="2314" max="2314" width="9" style="20"/>
    <col min="2315" max="2315" width="8.875" style="20" bestFit="1" customWidth="1"/>
    <col min="2316" max="2316" width="10.75" style="20" customWidth="1"/>
    <col min="2317" max="2317" width="12.75" style="20" bestFit="1" customWidth="1"/>
    <col min="2318" max="2561" width="9" style="20"/>
    <col min="2562" max="2562" width="2.875" style="20" customWidth="1"/>
    <col min="2563" max="2563" width="21.625" style="20" customWidth="1"/>
    <col min="2564" max="2564" width="9" style="20"/>
    <col min="2565" max="2565" width="8.5" style="20" customWidth="1"/>
    <col min="2566" max="2566" width="10.875" style="20" bestFit="1" customWidth="1"/>
    <col min="2567" max="2567" width="12.875" style="20" customWidth="1"/>
    <col min="2568" max="2568" width="3.25" style="20" customWidth="1"/>
    <col min="2569" max="2569" width="21.625" style="20" customWidth="1"/>
    <col min="2570" max="2570" width="9" style="20"/>
    <col min="2571" max="2571" width="8.875" style="20" bestFit="1" customWidth="1"/>
    <col min="2572" max="2572" width="10.75" style="20" customWidth="1"/>
    <col min="2573" max="2573" width="12.75" style="20" bestFit="1" customWidth="1"/>
    <col min="2574" max="2817" width="9" style="20"/>
    <col min="2818" max="2818" width="2.875" style="20" customWidth="1"/>
    <col min="2819" max="2819" width="21.625" style="20" customWidth="1"/>
    <col min="2820" max="2820" width="9" style="20"/>
    <col min="2821" max="2821" width="8.5" style="20" customWidth="1"/>
    <col min="2822" max="2822" width="10.875" style="20" bestFit="1" customWidth="1"/>
    <col min="2823" max="2823" width="12.875" style="20" customWidth="1"/>
    <col min="2824" max="2824" width="3.25" style="20" customWidth="1"/>
    <col min="2825" max="2825" width="21.625" style="20" customWidth="1"/>
    <col min="2826" max="2826" width="9" style="20"/>
    <col min="2827" max="2827" width="8.875" style="20" bestFit="1" customWidth="1"/>
    <col min="2828" max="2828" width="10.75" style="20" customWidth="1"/>
    <col min="2829" max="2829" width="12.75" style="20" bestFit="1" customWidth="1"/>
    <col min="2830" max="3073" width="9" style="20"/>
    <col min="3074" max="3074" width="2.875" style="20" customWidth="1"/>
    <col min="3075" max="3075" width="21.625" style="20" customWidth="1"/>
    <col min="3076" max="3076" width="9" style="20"/>
    <col min="3077" max="3077" width="8.5" style="20" customWidth="1"/>
    <col min="3078" max="3078" width="10.875" style="20" bestFit="1" customWidth="1"/>
    <col min="3079" max="3079" width="12.875" style="20" customWidth="1"/>
    <col min="3080" max="3080" width="3.25" style="20" customWidth="1"/>
    <col min="3081" max="3081" width="21.625" style="20" customWidth="1"/>
    <col min="3082" max="3082" width="9" style="20"/>
    <col min="3083" max="3083" width="8.875" style="20" bestFit="1" customWidth="1"/>
    <col min="3084" max="3084" width="10.75" style="20" customWidth="1"/>
    <col min="3085" max="3085" width="12.75" style="20" bestFit="1" customWidth="1"/>
    <col min="3086" max="3329" width="9" style="20"/>
    <col min="3330" max="3330" width="2.875" style="20" customWidth="1"/>
    <col min="3331" max="3331" width="21.625" style="20" customWidth="1"/>
    <col min="3332" max="3332" width="9" style="20"/>
    <col min="3333" max="3333" width="8.5" style="20" customWidth="1"/>
    <col min="3334" max="3334" width="10.875" style="20" bestFit="1" customWidth="1"/>
    <col min="3335" max="3335" width="12.875" style="20" customWidth="1"/>
    <col min="3336" max="3336" width="3.25" style="20" customWidth="1"/>
    <col min="3337" max="3337" width="21.625" style="20" customWidth="1"/>
    <col min="3338" max="3338" width="9" style="20"/>
    <col min="3339" max="3339" width="8.875" style="20" bestFit="1" customWidth="1"/>
    <col min="3340" max="3340" width="10.75" style="20" customWidth="1"/>
    <col min="3341" max="3341" width="12.75" style="20" bestFit="1" customWidth="1"/>
    <col min="3342" max="3585" width="9" style="20"/>
    <col min="3586" max="3586" width="2.875" style="20" customWidth="1"/>
    <col min="3587" max="3587" width="21.625" style="20" customWidth="1"/>
    <col min="3588" max="3588" width="9" style="20"/>
    <col min="3589" max="3589" width="8.5" style="20" customWidth="1"/>
    <col min="3590" max="3590" width="10.875" style="20" bestFit="1" customWidth="1"/>
    <col min="3591" max="3591" width="12.875" style="20" customWidth="1"/>
    <col min="3592" max="3592" width="3.25" style="20" customWidth="1"/>
    <col min="3593" max="3593" width="21.625" style="20" customWidth="1"/>
    <col min="3594" max="3594" width="9" style="20"/>
    <col min="3595" max="3595" width="8.875" style="20" bestFit="1" customWidth="1"/>
    <col min="3596" max="3596" width="10.75" style="20" customWidth="1"/>
    <col min="3597" max="3597" width="12.75" style="20" bestFit="1" customWidth="1"/>
    <col min="3598" max="3841" width="9" style="20"/>
    <col min="3842" max="3842" width="2.875" style="20" customWidth="1"/>
    <col min="3843" max="3843" width="21.625" style="20" customWidth="1"/>
    <col min="3844" max="3844" width="9" style="20"/>
    <col min="3845" max="3845" width="8.5" style="20" customWidth="1"/>
    <col min="3846" max="3846" width="10.875" style="20" bestFit="1" customWidth="1"/>
    <col min="3847" max="3847" width="12.875" style="20" customWidth="1"/>
    <col min="3848" max="3848" width="3.25" style="20" customWidth="1"/>
    <col min="3849" max="3849" width="21.625" style="20" customWidth="1"/>
    <col min="3850" max="3850" width="9" style="20"/>
    <col min="3851" max="3851" width="8.875" style="20" bestFit="1" customWidth="1"/>
    <col min="3852" max="3852" width="10.75" style="20" customWidth="1"/>
    <col min="3853" max="3853" width="12.75" style="20" bestFit="1" customWidth="1"/>
    <col min="3854" max="4097" width="9" style="20"/>
    <col min="4098" max="4098" width="2.875" style="20" customWidth="1"/>
    <col min="4099" max="4099" width="21.625" style="20" customWidth="1"/>
    <col min="4100" max="4100" width="9" style="20"/>
    <col min="4101" max="4101" width="8.5" style="20" customWidth="1"/>
    <col min="4102" max="4102" width="10.875" style="20" bestFit="1" customWidth="1"/>
    <col min="4103" max="4103" width="12.875" style="20" customWidth="1"/>
    <col min="4104" max="4104" width="3.25" style="20" customWidth="1"/>
    <col min="4105" max="4105" width="21.625" style="20" customWidth="1"/>
    <col min="4106" max="4106" width="9" style="20"/>
    <col min="4107" max="4107" width="8.875" style="20" bestFit="1" customWidth="1"/>
    <col min="4108" max="4108" width="10.75" style="20" customWidth="1"/>
    <col min="4109" max="4109" width="12.75" style="20" bestFit="1" customWidth="1"/>
    <col min="4110" max="4353" width="9" style="20"/>
    <col min="4354" max="4354" width="2.875" style="20" customWidth="1"/>
    <col min="4355" max="4355" width="21.625" style="20" customWidth="1"/>
    <col min="4356" max="4356" width="9" style="20"/>
    <col min="4357" max="4357" width="8.5" style="20" customWidth="1"/>
    <col min="4358" max="4358" width="10.875" style="20" bestFit="1" customWidth="1"/>
    <col min="4359" max="4359" width="12.875" style="20" customWidth="1"/>
    <col min="4360" max="4360" width="3.25" style="20" customWidth="1"/>
    <col min="4361" max="4361" width="21.625" style="20" customWidth="1"/>
    <col min="4362" max="4362" width="9" style="20"/>
    <col min="4363" max="4363" width="8.875" style="20" bestFit="1" customWidth="1"/>
    <col min="4364" max="4364" width="10.75" style="20" customWidth="1"/>
    <col min="4365" max="4365" width="12.75" style="20" bestFit="1" customWidth="1"/>
    <col min="4366" max="4609" width="9" style="20"/>
    <col min="4610" max="4610" width="2.875" style="20" customWidth="1"/>
    <col min="4611" max="4611" width="21.625" style="20" customWidth="1"/>
    <col min="4612" max="4612" width="9" style="20"/>
    <col min="4613" max="4613" width="8.5" style="20" customWidth="1"/>
    <col min="4614" max="4614" width="10.875" style="20" bestFit="1" customWidth="1"/>
    <col min="4615" max="4615" width="12.875" style="20" customWidth="1"/>
    <col min="4616" max="4616" width="3.25" style="20" customWidth="1"/>
    <col min="4617" max="4617" width="21.625" style="20" customWidth="1"/>
    <col min="4618" max="4618" width="9" style="20"/>
    <col min="4619" max="4619" width="8.875" style="20" bestFit="1" customWidth="1"/>
    <col min="4620" max="4620" width="10.75" style="20" customWidth="1"/>
    <col min="4621" max="4621" width="12.75" style="20" bestFit="1" customWidth="1"/>
    <col min="4622" max="4865" width="9" style="20"/>
    <col min="4866" max="4866" width="2.875" style="20" customWidth="1"/>
    <col min="4867" max="4867" width="21.625" style="20" customWidth="1"/>
    <col min="4868" max="4868" width="9" style="20"/>
    <col min="4869" max="4869" width="8.5" style="20" customWidth="1"/>
    <col min="4870" max="4870" width="10.875" style="20" bestFit="1" customWidth="1"/>
    <col min="4871" max="4871" width="12.875" style="20" customWidth="1"/>
    <col min="4872" max="4872" width="3.25" style="20" customWidth="1"/>
    <col min="4873" max="4873" width="21.625" style="20" customWidth="1"/>
    <col min="4874" max="4874" width="9" style="20"/>
    <col min="4875" max="4875" width="8.875" style="20" bestFit="1" customWidth="1"/>
    <col min="4876" max="4876" width="10.75" style="20" customWidth="1"/>
    <col min="4877" max="4877" width="12.75" style="20" bestFit="1" customWidth="1"/>
    <col min="4878" max="5121" width="9" style="20"/>
    <col min="5122" max="5122" width="2.875" style="20" customWidth="1"/>
    <col min="5123" max="5123" width="21.625" style="20" customWidth="1"/>
    <col min="5124" max="5124" width="9" style="20"/>
    <col min="5125" max="5125" width="8.5" style="20" customWidth="1"/>
    <col min="5126" max="5126" width="10.875" style="20" bestFit="1" customWidth="1"/>
    <col min="5127" max="5127" width="12.875" style="20" customWidth="1"/>
    <col min="5128" max="5128" width="3.25" style="20" customWidth="1"/>
    <col min="5129" max="5129" width="21.625" style="20" customWidth="1"/>
    <col min="5130" max="5130" width="9" style="20"/>
    <col min="5131" max="5131" width="8.875" style="20" bestFit="1" customWidth="1"/>
    <col min="5132" max="5132" width="10.75" style="20" customWidth="1"/>
    <col min="5133" max="5133" width="12.75" style="20" bestFit="1" customWidth="1"/>
    <col min="5134" max="5377" width="9" style="20"/>
    <col min="5378" max="5378" width="2.875" style="20" customWidth="1"/>
    <col min="5379" max="5379" width="21.625" style="20" customWidth="1"/>
    <col min="5380" max="5380" width="9" style="20"/>
    <col min="5381" max="5381" width="8.5" style="20" customWidth="1"/>
    <col min="5382" max="5382" width="10.875" style="20" bestFit="1" customWidth="1"/>
    <col min="5383" max="5383" width="12.875" style="20" customWidth="1"/>
    <col min="5384" max="5384" width="3.25" style="20" customWidth="1"/>
    <col min="5385" max="5385" width="21.625" style="20" customWidth="1"/>
    <col min="5386" max="5386" width="9" style="20"/>
    <col min="5387" max="5387" width="8.875" style="20" bestFit="1" customWidth="1"/>
    <col min="5388" max="5388" width="10.75" style="20" customWidth="1"/>
    <col min="5389" max="5389" width="12.75" style="20" bestFit="1" customWidth="1"/>
    <col min="5390" max="5633" width="9" style="20"/>
    <col min="5634" max="5634" width="2.875" style="20" customWidth="1"/>
    <col min="5635" max="5635" width="21.625" style="20" customWidth="1"/>
    <col min="5636" max="5636" width="9" style="20"/>
    <col min="5637" max="5637" width="8.5" style="20" customWidth="1"/>
    <col min="5638" max="5638" width="10.875" style="20" bestFit="1" customWidth="1"/>
    <col min="5639" max="5639" width="12.875" style="20" customWidth="1"/>
    <col min="5640" max="5640" width="3.25" style="20" customWidth="1"/>
    <col min="5641" max="5641" width="21.625" style="20" customWidth="1"/>
    <col min="5642" max="5642" width="9" style="20"/>
    <col min="5643" max="5643" width="8.875" style="20" bestFit="1" customWidth="1"/>
    <col min="5644" max="5644" width="10.75" style="20" customWidth="1"/>
    <col min="5645" max="5645" width="12.75" style="20" bestFit="1" customWidth="1"/>
    <col min="5646" max="5889" width="9" style="20"/>
    <col min="5890" max="5890" width="2.875" style="20" customWidth="1"/>
    <col min="5891" max="5891" width="21.625" style="20" customWidth="1"/>
    <col min="5892" max="5892" width="9" style="20"/>
    <col min="5893" max="5893" width="8.5" style="20" customWidth="1"/>
    <col min="5894" max="5894" width="10.875" style="20" bestFit="1" customWidth="1"/>
    <col min="5895" max="5895" width="12.875" style="20" customWidth="1"/>
    <col min="5896" max="5896" width="3.25" style="20" customWidth="1"/>
    <col min="5897" max="5897" width="21.625" style="20" customWidth="1"/>
    <col min="5898" max="5898" width="9" style="20"/>
    <col min="5899" max="5899" width="8.875" style="20" bestFit="1" customWidth="1"/>
    <col min="5900" max="5900" width="10.75" style="20" customWidth="1"/>
    <col min="5901" max="5901" width="12.75" style="20" bestFit="1" customWidth="1"/>
    <col min="5902" max="6145" width="9" style="20"/>
    <col min="6146" max="6146" width="2.875" style="20" customWidth="1"/>
    <col min="6147" max="6147" width="21.625" style="20" customWidth="1"/>
    <col min="6148" max="6148" width="9" style="20"/>
    <col min="6149" max="6149" width="8.5" style="20" customWidth="1"/>
    <col min="6150" max="6150" width="10.875" style="20" bestFit="1" customWidth="1"/>
    <col min="6151" max="6151" width="12.875" style="20" customWidth="1"/>
    <col min="6152" max="6152" width="3.25" style="20" customWidth="1"/>
    <col min="6153" max="6153" width="21.625" style="20" customWidth="1"/>
    <col min="6154" max="6154" width="9" style="20"/>
    <col min="6155" max="6155" width="8.875" style="20" bestFit="1" customWidth="1"/>
    <col min="6156" max="6156" width="10.75" style="20" customWidth="1"/>
    <col min="6157" max="6157" width="12.75" style="20" bestFit="1" customWidth="1"/>
    <col min="6158" max="6401" width="9" style="20"/>
    <col min="6402" max="6402" width="2.875" style="20" customWidth="1"/>
    <col min="6403" max="6403" width="21.625" style="20" customWidth="1"/>
    <col min="6404" max="6404" width="9" style="20"/>
    <col min="6405" max="6405" width="8.5" style="20" customWidth="1"/>
    <col min="6406" max="6406" width="10.875" style="20" bestFit="1" customWidth="1"/>
    <col min="6407" max="6407" width="12.875" style="20" customWidth="1"/>
    <col min="6408" max="6408" width="3.25" style="20" customWidth="1"/>
    <col min="6409" max="6409" width="21.625" style="20" customWidth="1"/>
    <col min="6410" max="6410" width="9" style="20"/>
    <col min="6411" max="6411" width="8.875" style="20" bestFit="1" customWidth="1"/>
    <col min="6412" max="6412" width="10.75" style="20" customWidth="1"/>
    <col min="6413" max="6413" width="12.75" style="20" bestFit="1" customWidth="1"/>
    <col min="6414" max="6657" width="9" style="20"/>
    <col min="6658" max="6658" width="2.875" style="20" customWidth="1"/>
    <col min="6659" max="6659" width="21.625" style="20" customWidth="1"/>
    <col min="6660" max="6660" width="9" style="20"/>
    <col min="6661" max="6661" width="8.5" style="20" customWidth="1"/>
    <col min="6662" max="6662" width="10.875" style="20" bestFit="1" customWidth="1"/>
    <col min="6663" max="6663" width="12.875" style="20" customWidth="1"/>
    <col min="6664" max="6664" width="3.25" style="20" customWidth="1"/>
    <col min="6665" max="6665" width="21.625" style="20" customWidth="1"/>
    <col min="6666" max="6666" width="9" style="20"/>
    <col min="6667" max="6667" width="8.875" style="20" bestFit="1" customWidth="1"/>
    <col min="6668" max="6668" width="10.75" style="20" customWidth="1"/>
    <col min="6669" max="6669" width="12.75" style="20" bestFit="1" customWidth="1"/>
    <col min="6670" max="6913" width="9" style="20"/>
    <col min="6914" max="6914" width="2.875" style="20" customWidth="1"/>
    <col min="6915" max="6915" width="21.625" style="20" customWidth="1"/>
    <col min="6916" max="6916" width="9" style="20"/>
    <col min="6917" max="6917" width="8.5" style="20" customWidth="1"/>
    <col min="6918" max="6918" width="10.875" style="20" bestFit="1" customWidth="1"/>
    <col min="6919" max="6919" width="12.875" style="20" customWidth="1"/>
    <col min="6920" max="6920" width="3.25" style="20" customWidth="1"/>
    <col min="6921" max="6921" width="21.625" style="20" customWidth="1"/>
    <col min="6922" max="6922" width="9" style="20"/>
    <col min="6923" max="6923" width="8.875" style="20" bestFit="1" customWidth="1"/>
    <col min="6924" max="6924" width="10.75" style="20" customWidth="1"/>
    <col min="6925" max="6925" width="12.75" style="20" bestFit="1" customWidth="1"/>
    <col min="6926" max="7169" width="9" style="20"/>
    <col min="7170" max="7170" width="2.875" style="20" customWidth="1"/>
    <col min="7171" max="7171" width="21.625" style="20" customWidth="1"/>
    <col min="7172" max="7172" width="9" style="20"/>
    <col min="7173" max="7173" width="8.5" style="20" customWidth="1"/>
    <col min="7174" max="7174" width="10.875" style="20" bestFit="1" customWidth="1"/>
    <col min="7175" max="7175" width="12.875" style="20" customWidth="1"/>
    <col min="7176" max="7176" width="3.25" style="20" customWidth="1"/>
    <col min="7177" max="7177" width="21.625" style="20" customWidth="1"/>
    <col min="7178" max="7178" width="9" style="20"/>
    <col min="7179" max="7179" width="8.875" style="20" bestFit="1" customWidth="1"/>
    <col min="7180" max="7180" width="10.75" style="20" customWidth="1"/>
    <col min="7181" max="7181" width="12.75" style="20" bestFit="1" customWidth="1"/>
    <col min="7182" max="7425" width="9" style="20"/>
    <col min="7426" max="7426" width="2.875" style="20" customWidth="1"/>
    <col min="7427" max="7427" width="21.625" style="20" customWidth="1"/>
    <col min="7428" max="7428" width="9" style="20"/>
    <col min="7429" max="7429" width="8.5" style="20" customWidth="1"/>
    <col min="7430" max="7430" width="10.875" style="20" bestFit="1" customWidth="1"/>
    <col min="7431" max="7431" width="12.875" style="20" customWidth="1"/>
    <col min="7432" max="7432" width="3.25" style="20" customWidth="1"/>
    <col min="7433" max="7433" width="21.625" style="20" customWidth="1"/>
    <col min="7434" max="7434" width="9" style="20"/>
    <col min="7435" max="7435" width="8.875" style="20" bestFit="1" customWidth="1"/>
    <col min="7436" max="7436" width="10.75" style="20" customWidth="1"/>
    <col min="7437" max="7437" width="12.75" style="20" bestFit="1" customWidth="1"/>
    <col min="7438" max="7681" width="9" style="20"/>
    <col min="7682" max="7682" width="2.875" style="20" customWidth="1"/>
    <col min="7683" max="7683" width="21.625" style="20" customWidth="1"/>
    <col min="7684" max="7684" width="9" style="20"/>
    <col min="7685" max="7685" width="8.5" style="20" customWidth="1"/>
    <col min="7686" max="7686" width="10.875" style="20" bestFit="1" customWidth="1"/>
    <col min="7687" max="7687" width="12.875" style="20" customWidth="1"/>
    <col min="7688" max="7688" width="3.25" style="20" customWidth="1"/>
    <col min="7689" max="7689" width="21.625" style="20" customWidth="1"/>
    <col min="7690" max="7690" width="9" style="20"/>
    <col min="7691" max="7691" width="8.875" style="20" bestFit="1" customWidth="1"/>
    <col min="7692" max="7692" width="10.75" style="20" customWidth="1"/>
    <col min="7693" max="7693" width="12.75" style="20" bestFit="1" customWidth="1"/>
    <col min="7694" max="7937" width="9" style="20"/>
    <col min="7938" max="7938" width="2.875" style="20" customWidth="1"/>
    <col min="7939" max="7939" width="21.625" style="20" customWidth="1"/>
    <col min="7940" max="7940" width="9" style="20"/>
    <col min="7941" max="7941" width="8.5" style="20" customWidth="1"/>
    <col min="7942" max="7942" width="10.875" style="20" bestFit="1" customWidth="1"/>
    <col min="7943" max="7943" width="12.875" style="20" customWidth="1"/>
    <col min="7944" max="7944" width="3.25" style="20" customWidth="1"/>
    <col min="7945" max="7945" width="21.625" style="20" customWidth="1"/>
    <col min="7946" max="7946" width="9" style="20"/>
    <col min="7947" max="7947" width="8.875" style="20" bestFit="1" customWidth="1"/>
    <col min="7948" max="7948" width="10.75" style="20" customWidth="1"/>
    <col min="7949" max="7949" width="12.75" style="20" bestFit="1" customWidth="1"/>
    <col min="7950" max="8193" width="9" style="20"/>
    <col min="8194" max="8194" width="2.875" style="20" customWidth="1"/>
    <col min="8195" max="8195" width="21.625" style="20" customWidth="1"/>
    <col min="8196" max="8196" width="9" style="20"/>
    <col min="8197" max="8197" width="8.5" style="20" customWidth="1"/>
    <col min="8198" max="8198" width="10.875" style="20" bestFit="1" customWidth="1"/>
    <col min="8199" max="8199" width="12.875" style="20" customWidth="1"/>
    <col min="8200" max="8200" width="3.25" style="20" customWidth="1"/>
    <col min="8201" max="8201" width="21.625" style="20" customWidth="1"/>
    <col min="8202" max="8202" width="9" style="20"/>
    <col min="8203" max="8203" width="8.875" style="20" bestFit="1" customWidth="1"/>
    <col min="8204" max="8204" width="10.75" style="20" customWidth="1"/>
    <col min="8205" max="8205" width="12.75" style="20" bestFit="1" customWidth="1"/>
    <col min="8206" max="8449" width="9" style="20"/>
    <col min="8450" max="8450" width="2.875" style="20" customWidth="1"/>
    <col min="8451" max="8451" width="21.625" style="20" customWidth="1"/>
    <col min="8452" max="8452" width="9" style="20"/>
    <col min="8453" max="8453" width="8.5" style="20" customWidth="1"/>
    <col min="8454" max="8454" width="10.875" style="20" bestFit="1" customWidth="1"/>
    <col min="8455" max="8455" width="12.875" style="20" customWidth="1"/>
    <col min="8456" max="8456" width="3.25" style="20" customWidth="1"/>
    <col min="8457" max="8457" width="21.625" style="20" customWidth="1"/>
    <col min="8458" max="8458" width="9" style="20"/>
    <col min="8459" max="8459" width="8.875" style="20" bestFit="1" customWidth="1"/>
    <col min="8460" max="8460" width="10.75" style="20" customWidth="1"/>
    <col min="8461" max="8461" width="12.75" style="20" bestFit="1" customWidth="1"/>
    <col min="8462" max="8705" width="9" style="20"/>
    <col min="8706" max="8706" width="2.875" style="20" customWidth="1"/>
    <col min="8707" max="8707" width="21.625" style="20" customWidth="1"/>
    <col min="8708" max="8708" width="9" style="20"/>
    <col min="8709" max="8709" width="8.5" style="20" customWidth="1"/>
    <col min="8710" max="8710" width="10.875" style="20" bestFit="1" customWidth="1"/>
    <col min="8711" max="8711" width="12.875" style="20" customWidth="1"/>
    <col min="8712" max="8712" width="3.25" style="20" customWidth="1"/>
    <col min="8713" max="8713" width="21.625" style="20" customWidth="1"/>
    <col min="8714" max="8714" width="9" style="20"/>
    <col min="8715" max="8715" width="8.875" style="20" bestFit="1" customWidth="1"/>
    <col min="8716" max="8716" width="10.75" style="20" customWidth="1"/>
    <col min="8717" max="8717" width="12.75" style="20" bestFit="1" customWidth="1"/>
    <col min="8718" max="8961" width="9" style="20"/>
    <col min="8962" max="8962" width="2.875" style="20" customWidth="1"/>
    <col min="8963" max="8963" width="21.625" style="20" customWidth="1"/>
    <col min="8964" max="8964" width="9" style="20"/>
    <col min="8965" max="8965" width="8.5" style="20" customWidth="1"/>
    <col min="8966" max="8966" width="10.875" style="20" bestFit="1" customWidth="1"/>
    <col min="8967" max="8967" width="12.875" style="20" customWidth="1"/>
    <col min="8968" max="8968" width="3.25" style="20" customWidth="1"/>
    <col min="8969" max="8969" width="21.625" style="20" customWidth="1"/>
    <col min="8970" max="8970" width="9" style="20"/>
    <col min="8971" max="8971" width="8.875" style="20" bestFit="1" customWidth="1"/>
    <col min="8972" max="8972" width="10.75" style="20" customWidth="1"/>
    <col min="8973" max="8973" width="12.75" style="20" bestFit="1" customWidth="1"/>
    <col min="8974" max="9217" width="9" style="20"/>
    <col min="9218" max="9218" width="2.875" style="20" customWidth="1"/>
    <col min="9219" max="9219" width="21.625" style="20" customWidth="1"/>
    <col min="9220" max="9220" width="9" style="20"/>
    <col min="9221" max="9221" width="8.5" style="20" customWidth="1"/>
    <col min="9222" max="9222" width="10.875" style="20" bestFit="1" customWidth="1"/>
    <col min="9223" max="9223" width="12.875" style="20" customWidth="1"/>
    <col min="9224" max="9224" width="3.25" style="20" customWidth="1"/>
    <col min="9225" max="9225" width="21.625" style="20" customWidth="1"/>
    <col min="9226" max="9226" width="9" style="20"/>
    <col min="9227" max="9227" width="8.875" style="20" bestFit="1" customWidth="1"/>
    <col min="9228" max="9228" width="10.75" style="20" customWidth="1"/>
    <col min="9229" max="9229" width="12.75" style="20" bestFit="1" customWidth="1"/>
    <col min="9230" max="9473" width="9" style="20"/>
    <col min="9474" max="9474" width="2.875" style="20" customWidth="1"/>
    <col min="9475" max="9475" width="21.625" style="20" customWidth="1"/>
    <col min="9476" max="9476" width="9" style="20"/>
    <col min="9477" max="9477" width="8.5" style="20" customWidth="1"/>
    <col min="9478" max="9478" width="10.875" style="20" bestFit="1" customWidth="1"/>
    <col min="9479" max="9479" width="12.875" style="20" customWidth="1"/>
    <col min="9480" max="9480" width="3.25" style="20" customWidth="1"/>
    <col min="9481" max="9481" width="21.625" style="20" customWidth="1"/>
    <col min="9482" max="9482" width="9" style="20"/>
    <col min="9483" max="9483" width="8.875" style="20" bestFit="1" customWidth="1"/>
    <col min="9484" max="9484" width="10.75" style="20" customWidth="1"/>
    <col min="9485" max="9485" width="12.75" style="20" bestFit="1" customWidth="1"/>
    <col min="9486" max="9729" width="9" style="20"/>
    <col min="9730" max="9730" width="2.875" style="20" customWidth="1"/>
    <col min="9731" max="9731" width="21.625" style="20" customWidth="1"/>
    <col min="9732" max="9732" width="9" style="20"/>
    <col min="9733" max="9733" width="8.5" style="20" customWidth="1"/>
    <col min="9734" max="9734" width="10.875" style="20" bestFit="1" customWidth="1"/>
    <col min="9735" max="9735" width="12.875" style="20" customWidth="1"/>
    <col min="9736" max="9736" width="3.25" style="20" customWidth="1"/>
    <col min="9737" max="9737" width="21.625" style="20" customWidth="1"/>
    <col min="9738" max="9738" width="9" style="20"/>
    <col min="9739" max="9739" width="8.875" style="20" bestFit="1" customWidth="1"/>
    <col min="9740" max="9740" width="10.75" style="20" customWidth="1"/>
    <col min="9741" max="9741" width="12.75" style="20" bestFit="1" customWidth="1"/>
    <col min="9742" max="9985" width="9" style="20"/>
    <col min="9986" max="9986" width="2.875" style="20" customWidth="1"/>
    <col min="9987" max="9987" width="21.625" style="20" customWidth="1"/>
    <col min="9988" max="9988" width="9" style="20"/>
    <col min="9989" max="9989" width="8.5" style="20" customWidth="1"/>
    <col min="9990" max="9990" width="10.875" style="20" bestFit="1" customWidth="1"/>
    <col min="9991" max="9991" width="12.875" style="20" customWidth="1"/>
    <col min="9992" max="9992" width="3.25" style="20" customWidth="1"/>
    <col min="9993" max="9993" width="21.625" style="20" customWidth="1"/>
    <col min="9994" max="9994" width="9" style="20"/>
    <col min="9995" max="9995" width="8.875" style="20" bestFit="1" customWidth="1"/>
    <col min="9996" max="9996" width="10.75" style="20" customWidth="1"/>
    <col min="9997" max="9997" width="12.75" style="20" bestFit="1" customWidth="1"/>
    <col min="9998" max="10241" width="9" style="20"/>
    <col min="10242" max="10242" width="2.875" style="20" customWidth="1"/>
    <col min="10243" max="10243" width="21.625" style="20" customWidth="1"/>
    <col min="10244" max="10244" width="9" style="20"/>
    <col min="10245" max="10245" width="8.5" style="20" customWidth="1"/>
    <col min="10246" max="10246" width="10.875" style="20" bestFit="1" customWidth="1"/>
    <col min="10247" max="10247" width="12.875" style="20" customWidth="1"/>
    <col min="10248" max="10248" width="3.25" style="20" customWidth="1"/>
    <col min="10249" max="10249" width="21.625" style="20" customWidth="1"/>
    <col min="10250" max="10250" width="9" style="20"/>
    <col min="10251" max="10251" width="8.875" style="20" bestFit="1" customWidth="1"/>
    <col min="10252" max="10252" width="10.75" style="20" customWidth="1"/>
    <col min="10253" max="10253" width="12.75" style="20" bestFit="1" customWidth="1"/>
    <col min="10254" max="10497" width="9" style="20"/>
    <col min="10498" max="10498" width="2.875" style="20" customWidth="1"/>
    <col min="10499" max="10499" width="21.625" style="20" customWidth="1"/>
    <col min="10500" max="10500" width="9" style="20"/>
    <col min="10501" max="10501" width="8.5" style="20" customWidth="1"/>
    <col min="10502" max="10502" width="10.875" style="20" bestFit="1" customWidth="1"/>
    <col min="10503" max="10503" width="12.875" style="20" customWidth="1"/>
    <col min="10504" max="10504" width="3.25" style="20" customWidth="1"/>
    <col min="10505" max="10505" width="21.625" style="20" customWidth="1"/>
    <col min="10506" max="10506" width="9" style="20"/>
    <col min="10507" max="10507" width="8.875" style="20" bestFit="1" customWidth="1"/>
    <col min="10508" max="10508" width="10.75" style="20" customWidth="1"/>
    <col min="10509" max="10509" width="12.75" style="20" bestFit="1" customWidth="1"/>
    <col min="10510" max="10753" width="9" style="20"/>
    <col min="10754" max="10754" width="2.875" style="20" customWidth="1"/>
    <col min="10755" max="10755" width="21.625" style="20" customWidth="1"/>
    <col min="10756" max="10756" width="9" style="20"/>
    <col min="10757" max="10757" width="8.5" style="20" customWidth="1"/>
    <col min="10758" max="10758" width="10.875" style="20" bestFit="1" customWidth="1"/>
    <col min="10759" max="10759" width="12.875" style="20" customWidth="1"/>
    <col min="10760" max="10760" width="3.25" style="20" customWidth="1"/>
    <col min="10761" max="10761" width="21.625" style="20" customWidth="1"/>
    <col min="10762" max="10762" width="9" style="20"/>
    <col min="10763" max="10763" width="8.875" style="20" bestFit="1" customWidth="1"/>
    <col min="10764" max="10764" width="10.75" style="20" customWidth="1"/>
    <col min="10765" max="10765" width="12.75" style="20" bestFit="1" customWidth="1"/>
    <col min="10766" max="11009" width="9" style="20"/>
    <col min="11010" max="11010" width="2.875" style="20" customWidth="1"/>
    <col min="11011" max="11011" width="21.625" style="20" customWidth="1"/>
    <col min="11012" max="11012" width="9" style="20"/>
    <col min="11013" max="11013" width="8.5" style="20" customWidth="1"/>
    <col min="11014" max="11014" width="10.875" style="20" bestFit="1" customWidth="1"/>
    <col min="11015" max="11015" width="12.875" style="20" customWidth="1"/>
    <col min="11016" max="11016" width="3.25" style="20" customWidth="1"/>
    <col min="11017" max="11017" width="21.625" style="20" customWidth="1"/>
    <col min="11018" max="11018" width="9" style="20"/>
    <col min="11019" max="11019" width="8.875" style="20" bestFit="1" customWidth="1"/>
    <col min="11020" max="11020" width="10.75" style="20" customWidth="1"/>
    <col min="11021" max="11021" width="12.75" style="20" bestFit="1" customWidth="1"/>
    <col min="11022" max="11265" width="9" style="20"/>
    <col min="11266" max="11266" width="2.875" style="20" customWidth="1"/>
    <col min="11267" max="11267" width="21.625" style="20" customWidth="1"/>
    <col min="11268" max="11268" width="9" style="20"/>
    <col min="11269" max="11269" width="8.5" style="20" customWidth="1"/>
    <col min="11270" max="11270" width="10.875" style="20" bestFit="1" customWidth="1"/>
    <col min="11271" max="11271" width="12.875" style="20" customWidth="1"/>
    <col min="11272" max="11272" width="3.25" style="20" customWidth="1"/>
    <col min="11273" max="11273" width="21.625" style="20" customWidth="1"/>
    <col min="11274" max="11274" width="9" style="20"/>
    <col min="11275" max="11275" width="8.875" style="20" bestFit="1" customWidth="1"/>
    <col min="11276" max="11276" width="10.75" style="20" customWidth="1"/>
    <col min="11277" max="11277" width="12.75" style="20" bestFit="1" customWidth="1"/>
    <col min="11278" max="11521" width="9" style="20"/>
    <col min="11522" max="11522" width="2.875" style="20" customWidth="1"/>
    <col min="11523" max="11523" width="21.625" style="20" customWidth="1"/>
    <col min="11524" max="11524" width="9" style="20"/>
    <col min="11525" max="11525" width="8.5" style="20" customWidth="1"/>
    <col min="11526" max="11526" width="10.875" style="20" bestFit="1" customWidth="1"/>
    <col min="11527" max="11527" width="12.875" style="20" customWidth="1"/>
    <col min="11528" max="11528" width="3.25" style="20" customWidth="1"/>
    <col min="11529" max="11529" width="21.625" style="20" customWidth="1"/>
    <col min="11530" max="11530" width="9" style="20"/>
    <col min="11531" max="11531" width="8.875" style="20" bestFit="1" customWidth="1"/>
    <col min="11532" max="11532" width="10.75" style="20" customWidth="1"/>
    <col min="11533" max="11533" width="12.75" style="20" bestFit="1" customWidth="1"/>
    <col min="11534" max="11777" width="9" style="20"/>
    <col min="11778" max="11778" width="2.875" style="20" customWidth="1"/>
    <col min="11779" max="11779" width="21.625" style="20" customWidth="1"/>
    <col min="11780" max="11780" width="9" style="20"/>
    <col min="11781" max="11781" width="8.5" style="20" customWidth="1"/>
    <col min="11782" max="11782" width="10.875" style="20" bestFit="1" customWidth="1"/>
    <col min="11783" max="11783" width="12.875" style="20" customWidth="1"/>
    <col min="11784" max="11784" width="3.25" style="20" customWidth="1"/>
    <col min="11785" max="11785" width="21.625" style="20" customWidth="1"/>
    <col min="11786" max="11786" width="9" style="20"/>
    <col min="11787" max="11787" width="8.875" style="20" bestFit="1" customWidth="1"/>
    <col min="11788" max="11788" width="10.75" style="20" customWidth="1"/>
    <col min="11789" max="11789" width="12.75" style="20" bestFit="1" customWidth="1"/>
    <col min="11790" max="12033" width="9" style="20"/>
    <col min="12034" max="12034" width="2.875" style="20" customWidth="1"/>
    <col min="12035" max="12035" width="21.625" style="20" customWidth="1"/>
    <col min="12036" max="12036" width="9" style="20"/>
    <col min="12037" max="12037" width="8.5" style="20" customWidth="1"/>
    <col min="12038" max="12038" width="10.875" style="20" bestFit="1" customWidth="1"/>
    <col min="12039" max="12039" width="12.875" style="20" customWidth="1"/>
    <col min="12040" max="12040" width="3.25" style="20" customWidth="1"/>
    <col min="12041" max="12041" width="21.625" style="20" customWidth="1"/>
    <col min="12042" max="12042" width="9" style="20"/>
    <col min="12043" max="12043" width="8.875" style="20" bestFit="1" customWidth="1"/>
    <col min="12044" max="12044" width="10.75" style="20" customWidth="1"/>
    <col min="12045" max="12045" width="12.75" style="20" bestFit="1" customWidth="1"/>
    <col min="12046" max="12289" width="9" style="20"/>
    <col min="12290" max="12290" width="2.875" style="20" customWidth="1"/>
    <col min="12291" max="12291" width="21.625" style="20" customWidth="1"/>
    <col min="12292" max="12292" width="9" style="20"/>
    <col min="12293" max="12293" width="8.5" style="20" customWidth="1"/>
    <col min="12294" max="12294" width="10.875" style="20" bestFit="1" customWidth="1"/>
    <col min="12295" max="12295" width="12.875" style="20" customWidth="1"/>
    <col min="12296" max="12296" width="3.25" style="20" customWidth="1"/>
    <col min="12297" max="12297" width="21.625" style="20" customWidth="1"/>
    <col min="12298" max="12298" width="9" style="20"/>
    <col min="12299" max="12299" width="8.875" style="20" bestFit="1" customWidth="1"/>
    <col min="12300" max="12300" width="10.75" style="20" customWidth="1"/>
    <col min="12301" max="12301" width="12.75" style="20" bestFit="1" customWidth="1"/>
    <col min="12302" max="12545" width="9" style="20"/>
    <col min="12546" max="12546" width="2.875" style="20" customWidth="1"/>
    <col min="12547" max="12547" width="21.625" style="20" customWidth="1"/>
    <col min="12548" max="12548" width="9" style="20"/>
    <col min="12549" max="12549" width="8.5" style="20" customWidth="1"/>
    <col min="12550" max="12550" width="10.875" style="20" bestFit="1" customWidth="1"/>
    <col min="12551" max="12551" width="12.875" style="20" customWidth="1"/>
    <col min="12552" max="12552" width="3.25" style="20" customWidth="1"/>
    <col min="12553" max="12553" width="21.625" style="20" customWidth="1"/>
    <col min="12554" max="12554" width="9" style="20"/>
    <col min="12555" max="12555" width="8.875" style="20" bestFit="1" customWidth="1"/>
    <col min="12556" max="12556" width="10.75" style="20" customWidth="1"/>
    <col min="12557" max="12557" width="12.75" style="20" bestFit="1" customWidth="1"/>
    <col min="12558" max="12801" width="9" style="20"/>
    <col min="12802" max="12802" width="2.875" style="20" customWidth="1"/>
    <col min="12803" max="12803" width="21.625" style="20" customWidth="1"/>
    <col min="12804" max="12804" width="9" style="20"/>
    <col min="12805" max="12805" width="8.5" style="20" customWidth="1"/>
    <col min="12806" max="12806" width="10.875" style="20" bestFit="1" customWidth="1"/>
    <col min="12807" max="12807" width="12.875" style="20" customWidth="1"/>
    <col min="12808" max="12808" width="3.25" style="20" customWidth="1"/>
    <col min="12809" max="12809" width="21.625" style="20" customWidth="1"/>
    <col min="12810" max="12810" width="9" style="20"/>
    <col min="12811" max="12811" width="8.875" style="20" bestFit="1" customWidth="1"/>
    <col min="12812" max="12812" width="10.75" style="20" customWidth="1"/>
    <col min="12813" max="12813" width="12.75" style="20" bestFit="1" customWidth="1"/>
    <col min="12814" max="13057" width="9" style="20"/>
    <col min="13058" max="13058" width="2.875" style="20" customWidth="1"/>
    <col min="13059" max="13059" width="21.625" style="20" customWidth="1"/>
    <col min="13060" max="13060" width="9" style="20"/>
    <col min="13061" max="13061" width="8.5" style="20" customWidth="1"/>
    <col min="13062" max="13062" width="10.875" style="20" bestFit="1" customWidth="1"/>
    <col min="13063" max="13063" width="12.875" style="20" customWidth="1"/>
    <col min="13064" max="13064" width="3.25" style="20" customWidth="1"/>
    <col min="13065" max="13065" width="21.625" style="20" customWidth="1"/>
    <col min="13066" max="13066" width="9" style="20"/>
    <col min="13067" max="13067" width="8.875" style="20" bestFit="1" customWidth="1"/>
    <col min="13068" max="13068" width="10.75" style="20" customWidth="1"/>
    <col min="13069" max="13069" width="12.75" style="20" bestFit="1" customWidth="1"/>
    <col min="13070" max="13313" width="9" style="20"/>
    <col min="13314" max="13314" width="2.875" style="20" customWidth="1"/>
    <col min="13315" max="13315" width="21.625" style="20" customWidth="1"/>
    <col min="13316" max="13316" width="9" style="20"/>
    <col min="13317" max="13317" width="8.5" style="20" customWidth="1"/>
    <col min="13318" max="13318" width="10.875" style="20" bestFit="1" customWidth="1"/>
    <col min="13319" max="13319" width="12.875" style="20" customWidth="1"/>
    <col min="13320" max="13320" width="3.25" style="20" customWidth="1"/>
    <col min="13321" max="13321" width="21.625" style="20" customWidth="1"/>
    <col min="13322" max="13322" width="9" style="20"/>
    <col min="13323" max="13323" width="8.875" style="20" bestFit="1" customWidth="1"/>
    <col min="13324" max="13324" width="10.75" style="20" customWidth="1"/>
    <col min="13325" max="13325" width="12.75" style="20" bestFit="1" customWidth="1"/>
    <col min="13326" max="13569" width="9" style="20"/>
    <col min="13570" max="13570" width="2.875" style="20" customWidth="1"/>
    <col min="13571" max="13571" width="21.625" style="20" customWidth="1"/>
    <col min="13572" max="13572" width="9" style="20"/>
    <col min="13573" max="13573" width="8.5" style="20" customWidth="1"/>
    <col min="13574" max="13574" width="10.875" style="20" bestFit="1" customWidth="1"/>
    <col min="13575" max="13575" width="12.875" style="20" customWidth="1"/>
    <col min="13576" max="13576" width="3.25" style="20" customWidth="1"/>
    <col min="13577" max="13577" width="21.625" style="20" customWidth="1"/>
    <col min="13578" max="13578" width="9" style="20"/>
    <col min="13579" max="13579" width="8.875" style="20" bestFit="1" customWidth="1"/>
    <col min="13580" max="13580" width="10.75" style="20" customWidth="1"/>
    <col min="13581" max="13581" width="12.75" style="20" bestFit="1" customWidth="1"/>
    <col min="13582" max="13825" width="9" style="20"/>
    <col min="13826" max="13826" width="2.875" style="20" customWidth="1"/>
    <col min="13827" max="13827" width="21.625" style="20" customWidth="1"/>
    <col min="13828" max="13828" width="9" style="20"/>
    <col min="13829" max="13829" width="8.5" style="20" customWidth="1"/>
    <col min="13830" max="13830" width="10.875" style="20" bestFit="1" customWidth="1"/>
    <col min="13831" max="13831" width="12.875" style="20" customWidth="1"/>
    <col min="13832" max="13832" width="3.25" style="20" customWidth="1"/>
    <col min="13833" max="13833" width="21.625" style="20" customWidth="1"/>
    <col min="13834" max="13834" width="9" style="20"/>
    <col min="13835" max="13835" width="8.875" style="20" bestFit="1" customWidth="1"/>
    <col min="13836" max="13836" width="10.75" style="20" customWidth="1"/>
    <col min="13837" max="13837" width="12.75" style="20" bestFit="1" customWidth="1"/>
    <col min="13838" max="14081" width="9" style="20"/>
    <col min="14082" max="14082" width="2.875" style="20" customWidth="1"/>
    <col min="14083" max="14083" width="21.625" style="20" customWidth="1"/>
    <col min="14084" max="14084" width="9" style="20"/>
    <col min="14085" max="14085" width="8.5" style="20" customWidth="1"/>
    <col min="14086" max="14086" width="10.875" style="20" bestFit="1" customWidth="1"/>
    <col min="14087" max="14087" width="12.875" style="20" customWidth="1"/>
    <col min="14088" max="14088" width="3.25" style="20" customWidth="1"/>
    <col min="14089" max="14089" width="21.625" style="20" customWidth="1"/>
    <col min="14090" max="14090" width="9" style="20"/>
    <col min="14091" max="14091" width="8.875" style="20" bestFit="1" customWidth="1"/>
    <col min="14092" max="14092" width="10.75" style="20" customWidth="1"/>
    <col min="14093" max="14093" width="12.75" style="20" bestFit="1" customWidth="1"/>
    <col min="14094" max="14337" width="9" style="20"/>
    <col min="14338" max="14338" width="2.875" style="20" customWidth="1"/>
    <col min="14339" max="14339" width="21.625" style="20" customWidth="1"/>
    <col min="14340" max="14340" width="9" style="20"/>
    <col min="14341" max="14341" width="8.5" style="20" customWidth="1"/>
    <col min="14342" max="14342" width="10.875" style="20" bestFit="1" customWidth="1"/>
    <col min="14343" max="14343" width="12.875" style="20" customWidth="1"/>
    <col min="14344" max="14344" width="3.25" style="20" customWidth="1"/>
    <col min="14345" max="14345" width="21.625" style="20" customWidth="1"/>
    <col min="14346" max="14346" width="9" style="20"/>
    <col min="14347" max="14347" width="8.875" style="20" bestFit="1" customWidth="1"/>
    <col min="14348" max="14348" width="10.75" style="20" customWidth="1"/>
    <col min="14349" max="14349" width="12.75" style="20" bestFit="1" customWidth="1"/>
    <col min="14350" max="14593" width="9" style="20"/>
    <col min="14594" max="14594" width="2.875" style="20" customWidth="1"/>
    <col min="14595" max="14595" width="21.625" style="20" customWidth="1"/>
    <col min="14596" max="14596" width="9" style="20"/>
    <col min="14597" max="14597" width="8.5" style="20" customWidth="1"/>
    <col min="14598" max="14598" width="10.875" style="20" bestFit="1" customWidth="1"/>
    <col min="14599" max="14599" width="12.875" style="20" customWidth="1"/>
    <col min="14600" max="14600" width="3.25" style="20" customWidth="1"/>
    <col min="14601" max="14601" width="21.625" style="20" customWidth="1"/>
    <col min="14602" max="14602" width="9" style="20"/>
    <col min="14603" max="14603" width="8.875" style="20" bestFit="1" customWidth="1"/>
    <col min="14604" max="14604" width="10.75" style="20" customWidth="1"/>
    <col min="14605" max="14605" width="12.75" style="20" bestFit="1" customWidth="1"/>
    <col min="14606" max="14849" width="9" style="20"/>
    <col min="14850" max="14850" width="2.875" style="20" customWidth="1"/>
    <col min="14851" max="14851" width="21.625" style="20" customWidth="1"/>
    <col min="14852" max="14852" width="9" style="20"/>
    <col min="14853" max="14853" width="8.5" style="20" customWidth="1"/>
    <col min="14854" max="14854" width="10.875" style="20" bestFit="1" customWidth="1"/>
    <col min="14855" max="14855" width="12.875" style="20" customWidth="1"/>
    <col min="14856" max="14856" width="3.25" style="20" customWidth="1"/>
    <col min="14857" max="14857" width="21.625" style="20" customWidth="1"/>
    <col min="14858" max="14858" width="9" style="20"/>
    <col min="14859" max="14859" width="8.875" style="20" bestFit="1" customWidth="1"/>
    <col min="14860" max="14860" width="10.75" style="20" customWidth="1"/>
    <col min="14861" max="14861" width="12.75" style="20" bestFit="1" customWidth="1"/>
    <col min="14862" max="15105" width="9" style="20"/>
    <col min="15106" max="15106" width="2.875" style="20" customWidth="1"/>
    <col min="15107" max="15107" width="21.625" style="20" customWidth="1"/>
    <col min="15108" max="15108" width="9" style="20"/>
    <col min="15109" max="15109" width="8.5" style="20" customWidth="1"/>
    <col min="15110" max="15110" width="10.875" style="20" bestFit="1" customWidth="1"/>
    <col min="15111" max="15111" width="12.875" style="20" customWidth="1"/>
    <col min="15112" max="15112" width="3.25" style="20" customWidth="1"/>
    <col min="15113" max="15113" width="21.625" style="20" customWidth="1"/>
    <col min="15114" max="15114" width="9" style="20"/>
    <col min="15115" max="15115" width="8.875" style="20" bestFit="1" customWidth="1"/>
    <col min="15116" max="15116" width="10.75" style="20" customWidth="1"/>
    <col min="15117" max="15117" width="12.75" style="20" bestFit="1" customWidth="1"/>
    <col min="15118" max="15361" width="9" style="20"/>
    <col min="15362" max="15362" width="2.875" style="20" customWidth="1"/>
    <col min="15363" max="15363" width="21.625" style="20" customWidth="1"/>
    <col min="15364" max="15364" width="9" style="20"/>
    <col min="15365" max="15365" width="8.5" style="20" customWidth="1"/>
    <col min="15366" max="15366" width="10.875" style="20" bestFit="1" customWidth="1"/>
    <col min="15367" max="15367" width="12.875" style="20" customWidth="1"/>
    <col min="15368" max="15368" width="3.25" style="20" customWidth="1"/>
    <col min="15369" max="15369" width="21.625" style="20" customWidth="1"/>
    <col min="15370" max="15370" width="9" style="20"/>
    <col min="15371" max="15371" width="8.875" style="20" bestFit="1" customWidth="1"/>
    <col min="15372" max="15372" width="10.75" style="20" customWidth="1"/>
    <col min="15373" max="15373" width="12.75" style="20" bestFit="1" customWidth="1"/>
    <col min="15374" max="15617" width="9" style="20"/>
    <col min="15618" max="15618" width="2.875" style="20" customWidth="1"/>
    <col min="15619" max="15619" width="21.625" style="20" customWidth="1"/>
    <col min="15620" max="15620" width="9" style="20"/>
    <col min="15621" max="15621" width="8.5" style="20" customWidth="1"/>
    <col min="15622" max="15622" width="10.875" style="20" bestFit="1" customWidth="1"/>
    <col min="15623" max="15623" width="12.875" style="20" customWidth="1"/>
    <col min="15624" max="15624" width="3.25" style="20" customWidth="1"/>
    <col min="15625" max="15625" width="21.625" style="20" customWidth="1"/>
    <col min="15626" max="15626" width="9" style="20"/>
    <col min="15627" max="15627" width="8.875" style="20" bestFit="1" customWidth="1"/>
    <col min="15628" max="15628" width="10.75" style="20" customWidth="1"/>
    <col min="15629" max="15629" width="12.75" style="20" bestFit="1" customWidth="1"/>
    <col min="15630" max="15873" width="9" style="20"/>
    <col min="15874" max="15874" width="2.875" style="20" customWidth="1"/>
    <col min="15875" max="15875" width="21.625" style="20" customWidth="1"/>
    <col min="15876" max="15876" width="9" style="20"/>
    <col min="15877" max="15877" width="8.5" style="20" customWidth="1"/>
    <col min="15878" max="15878" width="10.875" style="20" bestFit="1" customWidth="1"/>
    <col min="15879" max="15879" width="12.875" style="20" customWidth="1"/>
    <col min="15880" max="15880" width="3.25" style="20" customWidth="1"/>
    <col min="15881" max="15881" width="21.625" style="20" customWidth="1"/>
    <col min="15882" max="15882" width="9" style="20"/>
    <col min="15883" max="15883" width="8.875" style="20" bestFit="1" customWidth="1"/>
    <col min="15884" max="15884" width="10.75" style="20" customWidth="1"/>
    <col min="15885" max="15885" width="12.75" style="20" bestFit="1" customWidth="1"/>
    <col min="15886" max="16129" width="9" style="20"/>
    <col min="16130" max="16130" width="2.875" style="20" customWidth="1"/>
    <col min="16131" max="16131" width="21.625" style="20" customWidth="1"/>
    <col min="16132" max="16132" width="9" style="20"/>
    <col min="16133" max="16133" width="8.5" style="20" customWidth="1"/>
    <col min="16134" max="16134" width="10.875" style="20" bestFit="1" customWidth="1"/>
    <col min="16135" max="16135" width="12.875" style="20" customWidth="1"/>
    <col min="16136" max="16136" width="3.25" style="20" customWidth="1"/>
    <col min="16137" max="16137" width="21.625" style="20" customWidth="1"/>
    <col min="16138" max="16138" width="9" style="20"/>
    <col min="16139" max="16139" width="8.875" style="20" bestFit="1" customWidth="1"/>
    <col min="16140" max="16140" width="10.75" style="20" customWidth="1"/>
    <col min="16141" max="16141" width="12.75" style="20" bestFit="1" customWidth="1"/>
    <col min="16142" max="16384" width="9" style="20"/>
  </cols>
  <sheetData>
    <row r="1" spans="1:14" ht="21.75" customHeight="1" x14ac:dyDescent="0.2">
      <c r="A1" s="97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21.75" customHeight="1" x14ac:dyDescent="0.2">
      <c r="A2" s="90" t="s">
        <v>0</v>
      </c>
      <c r="B2" s="91"/>
      <c r="C2" s="91"/>
      <c r="D2" s="91"/>
      <c r="E2" s="91"/>
      <c r="F2" s="91"/>
      <c r="G2" s="92"/>
      <c r="H2" s="93" t="s">
        <v>1</v>
      </c>
      <c r="I2" s="93"/>
      <c r="J2" s="93"/>
      <c r="K2" s="93"/>
      <c r="L2" s="93"/>
      <c r="M2" s="93"/>
      <c r="N2" s="93"/>
    </row>
    <row r="3" spans="1:14" s="21" customFormat="1" ht="21.75" customHeight="1" x14ac:dyDescent="0.2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2</v>
      </c>
      <c r="I3" s="19" t="s">
        <v>3</v>
      </c>
      <c r="J3" s="19" t="s">
        <v>4</v>
      </c>
      <c r="K3" s="19" t="s">
        <v>5</v>
      </c>
      <c r="L3" s="19" t="s">
        <v>6</v>
      </c>
      <c r="M3" s="19" t="s">
        <v>7</v>
      </c>
      <c r="N3" s="19" t="s">
        <v>9</v>
      </c>
    </row>
    <row r="4" spans="1:14" ht="18.75" x14ac:dyDescent="0.3">
      <c r="A4" s="10">
        <v>1</v>
      </c>
      <c r="B4" s="68" t="s">
        <v>38</v>
      </c>
      <c r="C4" s="10" t="s">
        <v>40</v>
      </c>
      <c r="D4" s="24">
        <v>252</v>
      </c>
      <c r="E4" s="8">
        <v>252000</v>
      </c>
      <c r="F4" s="8">
        <v>3172047.9839999997</v>
      </c>
      <c r="G4" s="22" t="s">
        <v>39</v>
      </c>
      <c r="H4" s="10">
        <v>1</v>
      </c>
      <c r="I4" s="5" t="s">
        <v>29</v>
      </c>
      <c r="J4" s="6" t="s">
        <v>23</v>
      </c>
      <c r="K4" s="7">
        <v>1789</v>
      </c>
      <c r="L4" s="25">
        <v>24864.52</v>
      </c>
      <c r="M4" s="25">
        <v>19137876.699088</v>
      </c>
      <c r="N4" s="13" t="s">
        <v>30</v>
      </c>
    </row>
    <row r="5" spans="1:14" ht="18.75" x14ac:dyDescent="0.3">
      <c r="A5" s="26">
        <v>2</v>
      </c>
      <c r="B5" s="59" t="s">
        <v>37</v>
      </c>
      <c r="C5" s="26" t="s">
        <v>23</v>
      </c>
      <c r="D5" s="66">
        <v>55</v>
      </c>
      <c r="E5" s="67">
        <v>113360</v>
      </c>
      <c r="F5" s="67">
        <v>3106513.20248</v>
      </c>
      <c r="G5" s="28" t="s">
        <v>39</v>
      </c>
      <c r="H5" s="26">
        <v>2</v>
      </c>
      <c r="I5" s="29" t="s">
        <v>33</v>
      </c>
      <c r="J5" s="30" t="s">
        <v>23</v>
      </c>
      <c r="K5" s="35">
        <v>4201</v>
      </c>
      <c r="L5" s="49">
        <v>81629</v>
      </c>
      <c r="M5" s="49">
        <v>3943308.1798</v>
      </c>
      <c r="N5" s="31" t="s">
        <v>27</v>
      </c>
    </row>
    <row r="6" spans="1:14" ht="18.75" x14ac:dyDescent="0.3">
      <c r="A6" s="26">
        <v>3</v>
      </c>
      <c r="B6" s="59" t="s">
        <v>36</v>
      </c>
      <c r="C6" s="26" t="s">
        <v>23</v>
      </c>
      <c r="D6" s="66">
        <v>23</v>
      </c>
      <c r="E6" s="67">
        <v>68320</v>
      </c>
      <c r="F6" s="67">
        <v>2204510.7184319999</v>
      </c>
      <c r="G6" s="28" t="s">
        <v>39</v>
      </c>
      <c r="H6" s="26">
        <v>3</v>
      </c>
      <c r="I6" s="29" t="s">
        <v>25</v>
      </c>
      <c r="J6" s="30" t="s">
        <v>23</v>
      </c>
      <c r="K6" s="35">
        <v>7</v>
      </c>
      <c r="L6" s="49">
        <v>15500</v>
      </c>
      <c r="M6" s="49">
        <v>2210486.4</v>
      </c>
      <c r="N6" s="31" t="s">
        <v>27</v>
      </c>
    </row>
    <row r="7" spans="1:14" ht="18.75" x14ac:dyDescent="0.3">
      <c r="A7" s="26"/>
      <c r="B7" s="59"/>
      <c r="C7" s="26"/>
      <c r="D7" s="66"/>
      <c r="E7" s="67"/>
      <c r="F7" s="67"/>
      <c r="G7" s="28"/>
      <c r="H7" s="26">
        <v>4</v>
      </c>
      <c r="I7" s="29" t="s">
        <v>34</v>
      </c>
      <c r="J7" s="30" t="s">
        <v>23</v>
      </c>
      <c r="K7" s="35">
        <v>83</v>
      </c>
      <c r="L7" s="49">
        <v>83660</v>
      </c>
      <c r="M7" s="49">
        <v>1146689.82</v>
      </c>
      <c r="N7" s="31" t="s">
        <v>35</v>
      </c>
    </row>
    <row r="8" spans="1:14" ht="18.75" x14ac:dyDescent="0.3">
      <c r="A8" s="26"/>
      <c r="B8" s="59"/>
      <c r="C8" s="26"/>
      <c r="D8" s="66"/>
      <c r="E8" s="67"/>
      <c r="F8" s="67"/>
      <c r="G8" s="28"/>
      <c r="H8" s="26">
        <v>5</v>
      </c>
      <c r="I8" s="29" t="s">
        <v>31</v>
      </c>
      <c r="J8" s="30" t="s">
        <v>23</v>
      </c>
      <c r="K8" s="35">
        <v>406</v>
      </c>
      <c r="L8" s="49">
        <v>20250</v>
      </c>
      <c r="M8" s="49">
        <v>997174.97600000002</v>
      </c>
      <c r="N8" s="31" t="s">
        <v>32</v>
      </c>
    </row>
    <row r="9" spans="1:14" ht="18.75" x14ac:dyDescent="0.3">
      <c r="A9" s="26"/>
      <c r="B9" s="59"/>
      <c r="C9" s="26"/>
      <c r="D9" s="66"/>
      <c r="E9" s="67"/>
      <c r="F9" s="67"/>
      <c r="G9" s="28"/>
      <c r="H9" s="26">
        <v>6</v>
      </c>
      <c r="I9" s="29" t="s">
        <v>22</v>
      </c>
      <c r="J9" s="30" t="s">
        <v>23</v>
      </c>
      <c r="K9" s="35">
        <v>6</v>
      </c>
      <c r="L9" s="49">
        <v>962</v>
      </c>
      <c r="M9" s="49">
        <v>898928.06588000001</v>
      </c>
      <c r="N9" s="31" t="s">
        <v>24</v>
      </c>
    </row>
    <row r="10" spans="1:14" ht="18.75" x14ac:dyDescent="0.3">
      <c r="A10" s="26"/>
      <c r="B10" s="59"/>
      <c r="C10" s="26"/>
      <c r="D10" s="66"/>
      <c r="E10" s="67"/>
      <c r="F10" s="67"/>
      <c r="G10" s="28"/>
      <c r="H10" s="26">
        <v>7</v>
      </c>
      <c r="I10" s="29" t="s">
        <v>26</v>
      </c>
      <c r="J10" s="30" t="s">
        <v>23</v>
      </c>
      <c r="K10" s="35">
        <v>743</v>
      </c>
      <c r="L10" s="49">
        <v>26064.44</v>
      </c>
      <c r="M10" s="49">
        <v>239515.4118</v>
      </c>
      <c r="N10" s="31" t="s">
        <v>28</v>
      </c>
    </row>
    <row r="11" spans="1:14" ht="21.75" customHeight="1" thickBot="1" x14ac:dyDescent="0.25">
      <c r="A11" s="94" t="s">
        <v>10</v>
      </c>
      <c r="B11" s="95"/>
      <c r="C11" s="96"/>
      <c r="D11" s="15">
        <f>SUM(D4:D10)</f>
        <v>330</v>
      </c>
      <c r="E11" s="16">
        <f>SUM(E4:E10)</f>
        <v>433680</v>
      </c>
      <c r="F11" s="16">
        <f>SUM(F4:F10)</f>
        <v>8483071.9049119987</v>
      </c>
      <c r="G11" s="23"/>
      <c r="H11" s="94" t="s">
        <v>10</v>
      </c>
      <c r="I11" s="95"/>
      <c r="J11" s="96"/>
      <c r="K11" s="17">
        <f>SUM(K4:K10)</f>
        <v>7235</v>
      </c>
      <c r="L11" s="17">
        <f>SUM(L4:L10)</f>
        <v>252929.96000000002</v>
      </c>
      <c r="M11" s="17">
        <f>SUM(M4:M10)</f>
        <v>28573979.552568</v>
      </c>
      <c r="N11" s="18"/>
    </row>
    <row r="12" spans="1:14" ht="21.75" customHeight="1" thickTop="1" x14ac:dyDescent="0.2"/>
  </sheetData>
  <sortState ref="I4:N10">
    <sortCondition descending="1" ref="M4:M10"/>
  </sortState>
  <mergeCells count="5">
    <mergeCell ref="A1:N1"/>
    <mergeCell ref="A2:G2"/>
    <mergeCell ref="H2:N2"/>
    <mergeCell ref="A11:C11"/>
    <mergeCell ref="H11:J11"/>
  </mergeCells>
  <pageMargins left="0.11811023622047245" right="0.11811023622047245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zoomScale="120" zoomScaleNormal="120" workbookViewId="0">
      <selection activeCell="G13" sqref="G13"/>
    </sheetView>
  </sheetViews>
  <sheetFormatPr defaultRowHeight="21.75" customHeight="1" x14ac:dyDescent="0.2"/>
  <cols>
    <col min="1" max="1" width="3.875" style="54" customWidth="1"/>
    <col min="2" max="2" width="15" style="20" customWidth="1"/>
    <col min="3" max="3" width="5.75" style="54" customWidth="1"/>
    <col min="4" max="4" width="7.875" style="20" bestFit="1" customWidth="1"/>
    <col min="5" max="5" width="10.625" style="20" customWidth="1"/>
    <col min="6" max="6" width="13.125" style="20" customWidth="1"/>
    <col min="7" max="7" width="11.625" style="54" customWidth="1"/>
    <col min="8" max="8" width="3.25" style="54" customWidth="1"/>
    <col min="9" max="9" width="17.875" style="20" customWidth="1"/>
    <col min="10" max="10" width="6.5" style="54" customWidth="1"/>
    <col min="11" max="11" width="10" style="20" bestFit="1" customWidth="1"/>
    <col min="12" max="12" width="11.5" style="20" bestFit="1" customWidth="1"/>
    <col min="13" max="13" width="14.5" style="20" customWidth="1"/>
    <col min="14" max="14" width="12.25" style="54" customWidth="1"/>
    <col min="15" max="257" width="9" style="20"/>
    <col min="258" max="258" width="2.875" style="20" customWidth="1"/>
    <col min="259" max="259" width="21.625" style="20" customWidth="1"/>
    <col min="260" max="260" width="9" style="20"/>
    <col min="261" max="261" width="8.5" style="20" customWidth="1"/>
    <col min="262" max="262" width="10.875" style="20" bestFit="1" customWidth="1"/>
    <col min="263" max="263" width="12.875" style="20" customWidth="1"/>
    <col min="264" max="264" width="3.25" style="20" customWidth="1"/>
    <col min="265" max="265" width="21.625" style="20" customWidth="1"/>
    <col min="266" max="266" width="9" style="20"/>
    <col min="267" max="267" width="8.875" style="20" bestFit="1" customWidth="1"/>
    <col min="268" max="268" width="10.75" style="20" customWidth="1"/>
    <col min="269" max="269" width="12.75" style="20" bestFit="1" customWidth="1"/>
    <col min="270" max="513" width="9" style="20"/>
    <col min="514" max="514" width="2.875" style="20" customWidth="1"/>
    <col min="515" max="515" width="21.625" style="20" customWidth="1"/>
    <col min="516" max="516" width="9" style="20"/>
    <col min="517" max="517" width="8.5" style="20" customWidth="1"/>
    <col min="518" max="518" width="10.875" style="20" bestFit="1" customWidth="1"/>
    <col min="519" max="519" width="12.875" style="20" customWidth="1"/>
    <col min="520" max="520" width="3.25" style="20" customWidth="1"/>
    <col min="521" max="521" width="21.625" style="20" customWidth="1"/>
    <col min="522" max="522" width="9" style="20"/>
    <col min="523" max="523" width="8.875" style="20" bestFit="1" customWidth="1"/>
    <col min="524" max="524" width="10.75" style="20" customWidth="1"/>
    <col min="525" max="525" width="12.75" style="20" bestFit="1" customWidth="1"/>
    <col min="526" max="769" width="9" style="20"/>
    <col min="770" max="770" width="2.875" style="20" customWidth="1"/>
    <col min="771" max="771" width="21.625" style="20" customWidth="1"/>
    <col min="772" max="772" width="9" style="20"/>
    <col min="773" max="773" width="8.5" style="20" customWidth="1"/>
    <col min="774" max="774" width="10.875" style="20" bestFit="1" customWidth="1"/>
    <col min="775" max="775" width="12.875" style="20" customWidth="1"/>
    <col min="776" max="776" width="3.25" style="20" customWidth="1"/>
    <col min="777" max="777" width="21.625" style="20" customWidth="1"/>
    <col min="778" max="778" width="9" style="20"/>
    <col min="779" max="779" width="8.875" style="20" bestFit="1" customWidth="1"/>
    <col min="780" max="780" width="10.75" style="20" customWidth="1"/>
    <col min="781" max="781" width="12.75" style="20" bestFit="1" customWidth="1"/>
    <col min="782" max="1025" width="9" style="20"/>
    <col min="1026" max="1026" width="2.875" style="20" customWidth="1"/>
    <col min="1027" max="1027" width="21.625" style="20" customWidth="1"/>
    <col min="1028" max="1028" width="9" style="20"/>
    <col min="1029" max="1029" width="8.5" style="20" customWidth="1"/>
    <col min="1030" max="1030" width="10.875" style="20" bestFit="1" customWidth="1"/>
    <col min="1031" max="1031" width="12.875" style="20" customWidth="1"/>
    <col min="1032" max="1032" width="3.25" style="20" customWidth="1"/>
    <col min="1033" max="1033" width="21.625" style="20" customWidth="1"/>
    <col min="1034" max="1034" width="9" style="20"/>
    <col min="1035" max="1035" width="8.875" style="20" bestFit="1" customWidth="1"/>
    <col min="1036" max="1036" width="10.75" style="20" customWidth="1"/>
    <col min="1037" max="1037" width="12.75" style="20" bestFit="1" customWidth="1"/>
    <col min="1038" max="1281" width="9" style="20"/>
    <col min="1282" max="1282" width="2.875" style="20" customWidth="1"/>
    <col min="1283" max="1283" width="21.625" style="20" customWidth="1"/>
    <col min="1284" max="1284" width="9" style="20"/>
    <col min="1285" max="1285" width="8.5" style="20" customWidth="1"/>
    <col min="1286" max="1286" width="10.875" style="20" bestFit="1" customWidth="1"/>
    <col min="1287" max="1287" width="12.875" style="20" customWidth="1"/>
    <col min="1288" max="1288" width="3.25" style="20" customWidth="1"/>
    <col min="1289" max="1289" width="21.625" style="20" customWidth="1"/>
    <col min="1290" max="1290" width="9" style="20"/>
    <col min="1291" max="1291" width="8.875" style="20" bestFit="1" customWidth="1"/>
    <col min="1292" max="1292" width="10.75" style="20" customWidth="1"/>
    <col min="1293" max="1293" width="12.75" style="20" bestFit="1" customWidth="1"/>
    <col min="1294" max="1537" width="9" style="20"/>
    <col min="1538" max="1538" width="2.875" style="20" customWidth="1"/>
    <col min="1539" max="1539" width="21.625" style="20" customWidth="1"/>
    <col min="1540" max="1540" width="9" style="20"/>
    <col min="1541" max="1541" width="8.5" style="20" customWidth="1"/>
    <col min="1542" max="1542" width="10.875" style="20" bestFit="1" customWidth="1"/>
    <col min="1543" max="1543" width="12.875" style="20" customWidth="1"/>
    <col min="1544" max="1544" width="3.25" style="20" customWidth="1"/>
    <col min="1545" max="1545" width="21.625" style="20" customWidth="1"/>
    <col min="1546" max="1546" width="9" style="20"/>
    <col min="1547" max="1547" width="8.875" style="20" bestFit="1" customWidth="1"/>
    <col min="1548" max="1548" width="10.75" style="20" customWidth="1"/>
    <col min="1549" max="1549" width="12.75" style="20" bestFit="1" customWidth="1"/>
    <col min="1550" max="1793" width="9" style="20"/>
    <col min="1794" max="1794" width="2.875" style="20" customWidth="1"/>
    <col min="1795" max="1795" width="21.625" style="20" customWidth="1"/>
    <col min="1796" max="1796" width="9" style="20"/>
    <col min="1797" max="1797" width="8.5" style="20" customWidth="1"/>
    <col min="1798" max="1798" width="10.875" style="20" bestFit="1" customWidth="1"/>
    <col min="1799" max="1799" width="12.875" style="20" customWidth="1"/>
    <col min="1800" max="1800" width="3.25" style="20" customWidth="1"/>
    <col min="1801" max="1801" width="21.625" style="20" customWidth="1"/>
    <col min="1802" max="1802" width="9" style="20"/>
    <col min="1803" max="1803" width="8.875" style="20" bestFit="1" customWidth="1"/>
    <col min="1804" max="1804" width="10.75" style="20" customWidth="1"/>
    <col min="1805" max="1805" width="12.75" style="20" bestFit="1" customWidth="1"/>
    <col min="1806" max="2049" width="9" style="20"/>
    <col min="2050" max="2050" width="2.875" style="20" customWidth="1"/>
    <col min="2051" max="2051" width="21.625" style="20" customWidth="1"/>
    <col min="2052" max="2052" width="9" style="20"/>
    <col min="2053" max="2053" width="8.5" style="20" customWidth="1"/>
    <col min="2054" max="2054" width="10.875" style="20" bestFit="1" customWidth="1"/>
    <col min="2055" max="2055" width="12.875" style="20" customWidth="1"/>
    <col min="2056" max="2056" width="3.25" style="20" customWidth="1"/>
    <col min="2057" max="2057" width="21.625" style="20" customWidth="1"/>
    <col min="2058" max="2058" width="9" style="20"/>
    <col min="2059" max="2059" width="8.875" style="20" bestFit="1" customWidth="1"/>
    <col min="2060" max="2060" width="10.75" style="20" customWidth="1"/>
    <col min="2061" max="2061" width="12.75" style="20" bestFit="1" customWidth="1"/>
    <col min="2062" max="2305" width="9" style="20"/>
    <col min="2306" max="2306" width="2.875" style="20" customWidth="1"/>
    <col min="2307" max="2307" width="21.625" style="20" customWidth="1"/>
    <col min="2308" max="2308" width="9" style="20"/>
    <col min="2309" max="2309" width="8.5" style="20" customWidth="1"/>
    <col min="2310" max="2310" width="10.875" style="20" bestFit="1" customWidth="1"/>
    <col min="2311" max="2311" width="12.875" style="20" customWidth="1"/>
    <col min="2312" max="2312" width="3.25" style="20" customWidth="1"/>
    <col min="2313" max="2313" width="21.625" style="20" customWidth="1"/>
    <col min="2314" max="2314" width="9" style="20"/>
    <col min="2315" max="2315" width="8.875" style="20" bestFit="1" customWidth="1"/>
    <col min="2316" max="2316" width="10.75" style="20" customWidth="1"/>
    <col min="2317" max="2317" width="12.75" style="20" bestFit="1" customWidth="1"/>
    <col min="2318" max="2561" width="9" style="20"/>
    <col min="2562" max="2562" width="2.875" style="20" customWidth="1"/>
    <col min="2563" max="2563" width="21.625" style="20" customWidth="1"/>
    <col min="2564" max="2564" width="9" style="20"/>
    <col min="2565" max="2565" width="8.5" style="20" customWidth="1"/>
    <col min="2566" max="2566" width="10.875" style="20" bestFit="1" customWidth="1"/>
    <col min="2567" max="2567" width="12.875" style="20" customWidth="1"/>
    <col min="2568" max="2568" width="3.25" style="20" customWidth="1"/>
    <col min="2569" max="2569" width="21.625" style="20" customWidth="1"/>
    <col min="2570" max="2570" width="9" style="20"/>
    <col min="2571" max="2571" width="8.875" style="20" bestFit="1" customWidth="1"/>
    <col min="2572" max="2572" width="10.75" style="20" customWidth="1"/>
    <col min="2573" max="2573" width="12.75" style="20" bestFit="1" customWidth="1"/>
    <col min="2574" max="2817" width="9" style="20"/>
    <col min="2818" max="2818" width="2.875" style="20" customWidth="1"/>
    <col min="2819" max="2819" width="21.625" style="20" customWidth="1"/>
    <col min="2820" max="2820" width="9" style="20"/>
    <col min="2821" max="2821" width="8.5" style="20" customWidth="1"/>
    <col min="2822" max="2822" width="10.875" style="20" bestFit="1" customWidth="1"/>
    <col min="2823" max="2823" width="12.875" style="20" customWidth="1"/>
    <col min="2824" max="2824" width="3.25" style="20" customWidth="1"/>
    <col min="2825" max="2825" width="21.625" style="20" customWidth="1"/>
    <col min="2826" max="2826" width="9" style="20"/>
    <col min="2827" max="2827" width="8.875" style="20" bestFit="1" customWidth="1"/>
    <col min="2828" max="2828" width="10.75" style="20" customWidth="1"/>
    <col min="2829" max="2829" width="12.75" style="20" bestFit="1" customWidth="1"/>
    <col min="2830" max="3073" width="9" style="20"/>
    <col min="3074" max="3074" width="2.875" style="20" customWidth="1"/>
    <col min="3075" max="3075" width="21.625" style="20" customWidth="1"/>
    <col min="3076" max="3076" width="9" style="20"/>
    <col min="3077" max="3077" width="8.5" style="20" customWidth="1"/>
    <col min="3078" max="3078" width="10.875" style="20" bestFit="1" customWidth="1"/>
    <col min="3079" max="3079" width="12.875" style="20" customWidth="1"/>
    <col min="3080" max="3080" width="3.25" style="20" customWidth="1"/>
    <col min="3081" max="3081" width="21.625" style="20" customWidth="1"/>
    <col min="3082" max="3082" width="9" style="20"/>
    <col min="3083" max="3083" width="8.875" style="20" bestFit="1" customWidth="1"/>
    <col min="3084" max="3084" width="10.75" style="20" customWidth="1"/>
    <col min="3085" max="3085" width="12.75" style="20" bestFit="1" customWidth="1"/>
    <col min="3086" max="3329" width="9" style="20"/>
    <col min="3330" max="3330" width="2.875" style="20" customWidth="1"/>
    <col min="3331" max="3331" width="21.625" style="20" customWidth="1"/>
    <col min="3332" max="3332" width="9" style="20"/>
    <col min="3333" max="3333" width="8.5" style="20" customWidth="1"/>
    <col min="3334" max="3334" width="10.875" style="20" bestFit="1" customWidth="1"/>
    <col min="3335" max="3335" width="12.875" style="20" customWidth="1"/>
    <col min="3336" max="3336" width="3.25" style="20" customWidth="1"/>
    <col min="3337" max="3337" width="21.625" style="20" customWidth="1"/>
    <col min="3338" max="3338" width="9" style="20"/>
    <col min="3339" max="3339" width="8.875" style="20" bestFit="1" customWidth="1"/>
    <col min="3340" max="3340" width="10.75" style="20" customWidth="1"/>
    <col min="3341" max="3341" width="12.75" style="20" bestFit="1" customWidth="1"/>
    <col min="3342" max="3585" width="9" style="20"/>
    <col min="3586" max="3586" width="2.875" style="20" customWidth="1"/>
    <col min="3587" max="3587" width="21.625" style="20" customWidth="1"/>
    <col min="3588" max="3588" width="9" style="20"/>
    <col min="3589" max="3589" width="8.5" style="20" customWidth="1"/>
    <col min="3590" max="3590" width="10.875" style="20" bestFit="1" customWidth="1"/>
    <col min="3591" max="3591" width="12.875" style="20" customWidth="1"/>
    <col min="3592" max="3592" width="3.25" style="20" customWidth="1"/>
    <col min="3593" max="3593" width="21.625" style="20" customWidth="1"/>
    <col min="3594" max="3594" width="9" style="20"/>
    <col min="3595" max="3595" width="8.875" style="20" bestFit="1" customWidth="1"/>
    <col min="3596" max="3596" width="10.75" style="20" customWidth="1"/>
    <col min="3597" max="3597" width="12.75" style="20" bestFit="1" customWidth="1"/>
    <col min="3598" max="3841" width="9" style="20"/>
    <col min="3842" max="3842" width="2.875" style="20" customWidth="1"/>
    <col min="3843" max="3843" width="21.625" style="20" customWidth="1"/>
    <col min="3844" max="3844" width="9" style="20"/>
    <col min="3845" max="3845" width="8.5" style="20" customWidth="1"/>
    <col min="3846" max="3846" width="10.875" style="20" bestFit="1" customWidth="1"/>
    <col min="3847" max="3847" width="12.875" style="20" customWidth="1"/>
    <col min="3848" max="3848" width="3.25" style="20" customWidth="1"/>
    <col min="3849" max="3849" width="21.625" style="20" customWidth="1"/>
    <col min="3850" max="3850" width="9" style="20"/>
    <col min="3851" max="3851" width="8.875" style="20" bestFit="1" customWidth="1"/>
    <col min="3852" max="3852" width="10.75" style="20" customWidth="1"/>
    <col min="3853" max="3853" width="12.75" style="20" bestFit="1" customWidth="1"/>
    <col min="3854" max="4097" width="9" style="20"/>
    <col min="4098" max="4098" width="2.875" style="20" customWidth="1"/>
    <col min="4099" max="4099" width="21.625" style="20" customWidth="1"/>
    <col min="4100" max="4100" width="9" style="20"/>
    <col min="4101" max="4101" width="8.5" style="20" customWidth="1"/>
    <col min="4102" max="4102" width="10.875" style="20" bestFit="1" customWidth="1"/>
    <col min="4103" max="4103" width="12.875" style="20" customWidth="1"/>
    <col min="4104" max="4104" width="3.25" style="20" customWidth="1"/>
    <col min="4105" max="4105" width="21.625" style="20" customWidth="1"/>
    <col min="4106" max="4106" width="9" style="20"/>
    <col min="4107" max="4107" width="8.875" style="20" bestFit="1" customWidth="1"/>
    <col min="4108" max="4108" width="10.75" style="20" customWidth="1"/>
    <col min="4109" max="4109" width="12.75" style="20" bestFit="1" customWidth="1"/>
    <col min="4110" max="4353" width="9" style="20"/>
    <col min="4354" max="4354" width="2.875" style="20" customWidth="1"/>
    <col min="4355" max="4355" width="21.625" style="20" customWidth="1"/>
    <col min="4356" max="4356" width="9" style="20"/>
    <col min="4357" max="4357" width="8.5" style="20" customWidth="1"/>
    <col min="4358" max="4358" width="10.875" style="20" bestFit="1" customWidth="1"/>
    <col min="4359" max="4359" width="12.875" style="20" customWidth="1"/>
    <col min="4360" max="4360" width="3.25" style="20" customWidth="1"/>
    <col min="4361" max="4361" width="21.625" style="20" customWidth="1"/>
    <col min="4362" max="4362" width="9" style="20"/>
    <col min="4363" max="4363" width="8.875" style="20" bestFit="1" customWidth="1"/>
    <col min="4364" max="4364" width="10.75" style="20" customWidth="1"/>
    <col min="4365" max="4365" width="12.75" style="20" bestFit="1" customWidth="1"/>
    <col min="4366" max="4609" width="9" style="20"/>
    <col min="4610" max="4610" width="2.875" style="20" customWidth="1"/>
    <col min="4611" max="4611" width="21.625" style="20" customWidth="1"/>
    <col min="4612" max="4612" width="9" style="20"/>
    <col min="4613" max="4613" width="8.5" style="20" customWidth="1"/>
    <col min="4614" max="4614" width="10.875" style="20" bestFit="1" customWidth="1"/>
    <col min="4615" max="4615" width="12.875" style="20" customWidth="1"/>
    <col min="4616" max="4616" width="3.25" style="20" customWidth="1"/>
    <col min="4617" max="4617" width="21.625" style="20" customWidth="1"/>
    <col min="4618" max="4618" width="9" style="20"/>
    <col min="4619" max="4619" width="8.875" style="20" bestFit="1" customWidth="1"/>
    <col min="4620" max="4620" width="10.75" style="20" customWidth="1"/>
    <col min="4621" max="4621" width="12.75" style="20" bestFit="1" customWidth="1"/>
    <col min="4622" max="4865" width="9" style="20"/>
    <col min="4866" max="4866" width="2.875" style="20" customWidth="1"/>
    <col min="4867" max="4867" width="21.625" style="20" customWidth="1"/>
    <col min="4868" max="4868" width="9" style="20"/>
    <col min="4869" max="4869" width="8.5" style="20" customWidth="1"/>
    <col min="4870" max="4870" width="10.875" style="20" bestFit="1" customWidth="1"/>
    <col min="4871" max="4871" width="12.875" style="20" customWidth="1"/>
    <col min="4872" max="4872" width="3.25" style="20" customWidth="1"/>
    <col min="4873" max="4873" width="21.625" style="20" customWidth="1"/>
    <col min="4874" max="4874" width="9" style="20"/>
    <col min="4875" max="4875" width="8.875" style="20" bestFit="1" customWidth="1"/>
    <col min="4876" max="4876" width="10.75" style="20" customWidth="1"/>
    <col min="4877" max="4877" width="12.75" style="20" bestFit="1" customWidth="1"/>
    <col min="4878" max="5121" width="9" style="20"/>
    <col min="5122" max="5122" width="2.875" style="20" customWidth="1"/>
    <col min="5123" max="5123" width="21.625" style="20" customWidth="1"/>
    <col min="5124" max="5124" width="9" style="20"/>
    <col min="5125" max="5125" width="8.5" style="20" customWidth="1"/>
    <col min="5126" max="5126" width="10.875" style="20" bestFit="1" customWidth="1"/>
    <col min="5127" max="5127" width="12.875" style="20" customWidth="1"/>
    <col min="5128" max="5128" width="3.25" style="20" customWidth="1"/>
    <col min="5129" max="5129" width="21.625" style="20" customWidth="1"/>
    <col min="5130" max="5130" width="9" style="20"/>
    <col min="5131" max="5131" width="8.875" style="20" bestFit="1" customWidth="1"/>
    <col min="5132" max="5132" width="10.75" style="20" customWidth="1"/>
    <col min="5133" max="5133" width="12.75" style="20" bestFit="1" customWidth="1"/>
    <col min="5134" max="5377" width="9" style="20"/>
    <col min="5378" max="5378" width="2.875" style="20" customWidth="1"/>
    <col min="5379" max="5379" width="21.625" style="20" customWidth="1"/>
    <col min="5380" max="5380" width="9" style="20"/>
    <col min="5381" max="5381" width="8.5" style="20" customWidth="1"/>
    <col min="5382" max="5382" width="10.875" style="20" bestFit="1" customWidth="1"/>
    <col min="5383" max="5383" width="12.875" style="20" customWidth="1"/>
    <col min="5384" max="5384" width="3.25" style="20" customWidth="1"/>
    <col min="5385" max="5385" width="21.625" style="20" customWidth="1"/>
    <col min="5386" max="5386" width="9" style="20"/>
    <col min="5387" max="5387" width="8.875" style="20" bestFit="1" customWidth="1"/>
    <col min="5388" max="5388" width="10.75" style="20" customWidth="1"/>
    <col min="5389" max="5389" width="12.75" style="20" bestFit="1" customWidth="1"/>
    <col min="5390" max="5633" width="9" style="20"/>
    <col min="5634" max="5634" width="2.875" style="20" customWidth="1"/>
    <col min="5635" max="5635" width="21.625" style="20" customWidth="1"/>
    <col min="5636" max="5636" width="9" style="20"/>
    <col min="5637" max="5637" width="8.5" style="20" customWidth="1"/>
    <col min="5638" max="5638" width="10.875" style="20" bestFit="1" customWidth="1"/>
    <col min="5639" max="5639" width="12.875" style="20" customWidth="1"/>
    <col min="5640" max="5640" width="3.25" style="20" customWidth="1"/>
    <col min="5641" max="5641" width="21.625" style="20" customWidth="1"/>
    <col min="5642" max="5642" width="9" style="20"/>
    <col min="5643" max="5643" width="8.875" style="20" bestFit="1" customWidth="1"/>
    <col min="5644" max="5644" width="10.75" style="20" customWidth="1"/>
    <col min="5645" max="5645" width="12.75" style="20" bestFit="1" customWidth="1"/>
    <col min="5646" max="5889" width="9" style="20"/>
    <col min="5890" max="5890" width="2.875" style="20" customWidth="1"/>
    <col min="5891" max="5891" width="21.625" style="20" customWidth="1"/>
    <col min="5892" max="5892" width="9" style="20"/>
    <col min="5893" max="5893" width="8.5" style="20" customWidth="1"/>
    <col min="5894" max="5894" width="10.875" style="20" bestFit="1" customWidth="1"/>
    <col min="5895" max="5895" width="12.875" style="20" customWidth="1"/>
    <col min="5896" max="5896" width="3.25" style="20" customWidth="1"/>
    <col min="5897" max="5897" width="21.625" style="20" customWidth="1"/>
    <col min="5898" max="5898" width="9" style="20"/>
    <col min="5899" max="5899" width="8.875" style="20" bestFit="1" customWidth="1"/>
    <col min="5900" max="5900" width="10.75" style="20" customWidth="1"/>
    <col min="5901" max="5901" width="12.75" style="20" bestFit="1" customWidth="1"/>
    <col min="5902" max="6145" width="9" style="20"/>
    <col min="6146" max="6146" width="2.875" style="20" customWidth="1"/>
    <col min="6147" max="6147" width="21.625" style="20" customWidth="1"/>
    <col min="6148" max="6148" width="9" style="20"/>
    <col min="6149" max="6149" width="8.5" style="20" customWidth="1"/>
    <col min="6150" max="6150" width="10.875" style="20" bestFit="1" customWidth="1"/>
    <col min="6151" max="6151" width="12.875" style="20" customWidth="1"/>
    <col min="6152" max="6152" width="3.25" style="20" customWidth="1"/>
    <col min="6153" max="6153" width="21.625" style="20" customWidth="1"/>
    <col min="6154" max="6154" width="9" style="20"/>
    <col min="6155" max="6155" width="8.875" style="20" bestFit="1" customWidth="1"/>
    <col min="6156" max="6156" width="10.75" style="20" customWidth="1"/>
    <col min="6157" max="6157" width="12.75" style="20" bestFit="1" customWidth="1"/>
    <col min="6158" max="6401" width="9" style="20"/>
    <col min="6402" max="6402" width="2.875" style="20" customWidth="1"/>
    <col min="6403" max="6403" width="21.625" style="20" customWidth="1"/>
    <col min="6404" max="6404" width="9" style="20"/>
    <col min="6405" max="6405" width="8.5" style="20" customWidth="1"/>
    <col min="6406" max="6406" width="10.875" style="20" bestFit="1" customWidth="1"/>
    <col min="6407" max="6407" width="12.875" style="20" customWidth="1"/>
    <col min="6408" max="6408" width="3.25" style="20" customWidth="1"/>
    <col min="6409" max="6409" width="21.625" style="20" customWidth="1"/>
    <col min="6410" max="6410" width="9" style="20"/>
    <col min="6411" max="6411" width="8.875" style="20" bestFit="1" customWidth="1"/>
    <col min="6412" max="6412" width="10.75" style="20" customWidth="1"/>
    <col min="6413" max="6413" width="12.75" style="20" bestFit="1" customWidth="1"/>
    <col min="6414" max="6657" width="9" style="20"/>
    <col min="6658" max="6658" width="2.875" style="20" customWidth="1"/>
    <col min="6659" max="6659" width="21.625" style="20" customWidth="1"/>
    <col min="6660" max="6660" width="9" style="20"/>
    <col min="6661" max="6661" width="8.5" style="20" customWidth="1"/>
    <col min="6662" max="6662" width="10.875" style="20" bestFit="1" customWidth="1"/>
    <col min="6663" max="6663" width="12.875" style="20" customWidth="1"/>
    <col min="6664" max="6664" width="3.25" style="20" customWidth="1"/>
    <col min="6665" max="6665" width="21.625" style="20" customWidth="1"/>
    <col min="6666" max="6666" width="9" style="20"/>
    <col min="6667" max="6667" width="8.875" style="20" bestFit="1" customWidth="1"/>
    <col min="6668" max="6668" width="10.75" style="20" customWidth="1"/>
    <col min="6669" max="6669" width="12.75" style="20" bestFit="1" customWidth="1"/>
    <col min="6670" max="6913" width="9" style="20"/>
    <col min="6914" max="6914" width="2.875" style="20" customWidth="1"/>
    <col min="6915" max="6915" width="21.625" style="20" customWidth="1"/>
    <col min="6916" max="6916" width="9" style="20"/>
    <col min="6917" max="6917" width="8.5" style="20" customWidth="1"/>
    <col min="6918" max="6918" width="10.875" style="20" bestFit="1" customWidth="1"/>
    <col min="6919" max="6919" width="12.875" style="20" customWidth="1"/>
    <col min="6920" max="6920" width="3.25" style="20" customWidth="1"/>
    <col min="6921" max="6921" width="21.625" style="20" customWidth="1"/>
    <col min="6922" max="6922" width="9" style="20"/>
    <col min="6923" max="6923" width="8.875" style="20" bestFit="1" customWidth="1"/>
    <col min="6924" max="6924" width="10.75" style="20" customWidth="1"/>
    <col min="6925" max="6925" width="12.75" style="20" bestFit="1" customWidth="1"/>
    <col min="6926" max="7169" width="9" style="20"/>
    <col min="7170" max="7170" width="2.875" style="20" customWidth="1"/>
    <col min="7171" max="7171" width="21.625" style="20" customWidth="1"/>
    <col min="7172" max="7172" width="9" style="20"/>
    <col min="7173" max="7173" width="8.5" style="20" customWidth="1"/>
    <col min="7174" max="7174" width="10.875" style="20" bestFit="1" customWidth="1"/>
    <col min="7175" max="7175" width="12.875" style="20" customWidth="1"/>
    <col min="7176" max="7176" width="3.25" style="20" customWidth="1"/>
    <col min="7177" max="7177" width="21.625" style="20" customWidth="1"/>
    <col min="7178" max="7178" width="9" style="20"/>
    <col min="7179" max="7179" width="8.875" style="20" bestFit="1" customWidth="1"/>
    <col min="7180" max="7180" width="10.75" style="20" customWidth="1"/>
    <col min="7181" max="7181" width="12.75" style="20" bestFit="1" customWidth="1"/>
    <col min="7182" max="7425" width="9" style="20"/>
    <col min="7426" max="7426" width="2.875" style="20" customWidth="1"/>
    <col min="7427" max="7427" width="21.625" style="20" customWidth="1"/>
    <col min="7428" max="7428" width="9" style="20"/>
    <col min="7429" max="7429" width="8.5" style="20" customWidth="1"/>
    <col min="7430" max="7430" width="10.875" style="20" bestFit="1" customWidth="1"/>
    <col min="7431" max="7431" width="12.875" style="20" customWidth="1"/>
    <col min="7432" max="7432" width="3.25" style="20" customWidth="1"/>
    <col min="7433" max="7433" width="21.625" style="20" customWidth="1"/>
    <col min="7434" max="7434" width="9" style="20"/>
    <col min="7435" max="7435" width="8.875" style="20" bestFit="1" customWidth="1"/>
    <col min="7436" max="7436" width="10.75" style="20" customWidth="1"/>
    <col min="7437" max="7437" width="12.75" style="20" bestFit="1" customWidth="1"/>
    <col min="7438" max="7681" width="9" style="20"/>
    <col min="7682" max="7682" width="2.875" style="20" customWidth="1"/>
    <col min="7683" max="7683" width="21.625" style="20" customWidth="1"/>
    <col min="7684" max="7684" width="9" style="20"/>
    <col min="7685" max="7685" width="8.5" style="20" customWidth="1"/>
    <col min="7686" max="7686" width="10.875" style="20" bestFit="1" customWidth="1"/>
    <col min="7687" max="7687" width="12.875" style="20" customWidth="1"/>
    <col min="7688" max="7688" width="3.25" style="20" customWidth="1"/>
    <col min="7689" max="7689" width="21.625" style="20" customWidth="1"/>
    <col min="7690" max="7690" width="9" style="20"/>
    <col min="7691" max="7691" width="8.875" style="20" bestFit="1" customWidth="1"/>
    <col min="7692" max="7692" width="10.75" style="20" customWidth="1"/>
    <col min="7693" max="7693" width="12.75" style="20" bestFit="1" customWidth="1"/>
    <col min="7694" max="7937" width="9" style="20"/>
    <col min="7938" max="7938" width="2.875" style="20" customWidth="1"/>
    <col min="7939" max="7939" width="21.625" style="20" customWidth="1"/>
    <col min="7940" max="7940" width="9" style="20"/>
    <col min="7941" max="7941" width="8.5" style="20" customWidth="1"/>
    <col min="7942" max="7942" width="10.875" style="20" bestFit="1" customWidth="1"/>
    <col min="7943" max="7943" width="12.875" style="20" customWidth="1"/>
    <col min="7944" max="7944" width="3.25" style="20" customWidth="1"/>
    <col min="7945" max="7945" width="21.625" style="20" customWidth="1"/>
    <col min="7946" max="7946" width="9" style="20"/>
    <col min="7947" max="7947" width="8.875" style="20" bestFit="1" customWidth="1"/>
    <col min="7948" max="7948" width="10.75" style="20" customWidth="1"/>
    <col min="7949" max="7949" width="12.75" style="20" bestFit="1" customWidth="1"/>
    <col min="7950" max="8193" width="9" style="20"/>
    <col min="8194" max="8194" width="2.875" style="20" customWidth="1"/>
    <col min="8195" max="8195" width="21.625" style="20" customWidth="1"/>
    <col min="8196" max="8196" width="9" style="20"/>
    <col min="8197" max="8197" width="8.5" style="20" customWidth="1"/>
    <col min="8198" max="8198" width="10.875" style="20" bestFit="1" customWidth="1"/>
    <col min="8199" max="8199" width="12.875" style="20" customWidth="1"/>
    <col min="8200" max="8200" width="3.25" style="20" customWidth="1"/>
    <col min="8201" max="8201" width="21.625" style="20" customWidth="1"/>
    <col min="8202" max="8202" width="9" style="20"/>
    <col min="8203" max="8203" width="8.875" style="20" bestFit="1" customWidth="1"/>
    <col min="8204" max="8204" width="10.75" style="20" customWidth="1"/>
    <col min="8205" max="8205" width="12.75" style="20" bestFit="1" customWidth="1"/>
    <col min="8206" max="8449" width="9" style="20"/>
    <col min="8450" max="8450" width="2.875" style="20" customWidth="1"/>
    <col min="8451" max="8451" width="21.625" style="20" customWidth="1"/>
    <col min="8452" max="8452" width="9" style="20"/>
    <col min="8453" max="8453" width="8.5" style="20" customWidth="1"/>
    <col min="8454" max="8454" width="10.875" style="20" bestFit="1" customWidth="1"/>
    <col min="8455" max="8455" width="12.875" style="20" customWidth="1"/>
    <col min="8456" max="8456" width="3.25" style="20" customWidth="1"/>
    <col min="8457" max="8457" width="21.625" style="20" customWidth="1"/>
    <col min="8458" max="8458" width="9" style="20"/>
    <col min="8459" max="8459" width="8.875" style="20" bestFit="1" customWidth="1"/>
    <col min="8460" max="8460" width="10.75" style="20" customWidth="1"/>
    <col min="8461" max="8461" width="12.75" style="20" bestFit="1" customWidth="1"/>
    <col min="8462" max="8705" width="9" style="20"/>
    <col min="8706" max="8706" width="2.875" style="20" customWidth="1"/>
    <col min="8707" max="8707" width="21.625" style="20" customWidth="1"/>
    <col min="8708" max="8708" width="9" style="20"/>
    <col min="8709" max="8709" width="8.5" style="20" customWidth="1"/>
    <col min="8710" max="8710" width="10.875" style="20" bestFit="1" customWidth="1"/>
    <col min="8711" max="8711" width="12.875" style="20" customWidth="1"/>
    <col min="8712" max="8712" width="3.25" style="20" customWidth="1"/>
    <col min="8713" max="8713" width="21.625" style="20" customWidth="1"/>
    <col min="8714" max="8714" width="9" style="20"/>
    <col min="8715" max="8715" width="8.875" style="20" bestFit="1" customWidth="1"/>
    <col min="8716" max="8716" width="10.75" style="20" customWidth="1"/>
    <col min="8717" max="8717" width="12.75" style="20" bestFit="1" customWidth="1"/>
    <col min="8718" max="8961" width="9" style="20"/>
    <col min="8962" max="8962" width="2.875" style="20" customWidth="1"/>
    <col min="8963" max="8963" width="21.625" style="20" customWidth="1"/>
    <col min="8964" max="8964" width="9" style="20"/>
    <col min="8965" max="8965" width="8.5" style="20" customWidth="1"/>
    <col min="8966" max="8966" width="10.875" style="20" bestFit="1" customWidth="1"/>
    <col min="8967" max="8967" width="12.875" style="20" customWidth="1"/>
    <col min="8968" max="8968" width="3.25" style="20" customWidth="1"/>
    <col min="8969" max="8969" width="21.625" style="20" customWidth="1"/>
    <col min="8970" max="8970" width="9" style="20"/>
    <col min="8971" max="8971" width="8.875" style="20" bestFit="1" customWidth="1"/>
    <col min="8972" max="8972" width="10.75" style="20" customWidth="1"/>
    <col min="8973" max="8973" width="12.75" style="20" bestFit="1" customWidth="1"/>
    <col min="8974" max="9217" width="9" style="20"/>
    <col min="9218" max="9218" width="2.875" style="20" customWidth="1"/>
    <col min="9219" max="9219" width="21.625" style="20" customWidth="1"/>
    <col min="9220" max="9220" width="9" style="20"/>
    <col min="9221" max="9221" width="8.5" style="20" customWidth="1"/>
    <col min="9222" max="9222" width="10.875" style="20" bestFit="1" customWidth="1"/>
    <col min="9223" max="9223" width="12.875" style="20" customWidth="1"/>
    <col min="9224" max="9224" width="3.25" style="20" customWidth="1"/>
    <col min="9225" max="9225" width="21.625" style="20" customWidth="1"/>
    <col min="9226" max="9226" width="9" style="20"/>
    <col min="9227" max="9227" width="8.875" style="20" bestFit="1" customWidth="1"/>
    <col min="9228" max="9228" width="10.75" style="20" customWidth="1"/>
    <col min="9229" max="9229" width="12.75" style="20" bestFit="1" customWidth="1"/>
    <col min="9230" max="9473" width="9" style="20"/>
    <col min="9474" max="9474" width="2.875" style="20" customWidth="1"/>
    <col min="9475" max="9475" width="21.625" style="20" customWidth="1"/>
    <col min="9476" max="9476" width="9" style="20"/>
    <col min="9477" max="9477" width="8.5" style="20" customWidth="1"/>
    <col min="9478" max="9478" width="10.875" style="20" bestFit="1" customWidth="1"/>
    <col min="9479" max="9479" width="12.875" style="20" customWidth="1"/>
    <col min="9480" max="9480" width="3.25" style="20" customWidth="1"/>
    <col min="9481" max="9481" width="21.625" style="20" customWidth="1"/>
    <col min="9482" max="9482" width="9" style="20"/>
    <col min="9483" max="9483" width="8.875" style="20" bestFit="1" customWidth="1"/>
    <col min="9484" max="9484" width="10.75" style="20" customWidth="1"/>
    <col min="9485" max="9485" width="12.75" style="20" bestFit="1" customWidth="1"/>
    <col min="9486" max="9729" width="9" style="20"/>
    <col min="9730" max="9730" width="2.875" style="20" customWidth="1"/>
    <col min="9731" max="9731" width="21.625" style="20" customWidth="1"/>
    <col min="9732" max="9732" width="9" style="20"/>
    <col min="9733" max="9733" width="8.5" style="20" customWidth="1"/>
    <col min="9734" max="9734" width="10.875" style="20" bestFit="1" customWidth="1"/>
    <col min="9735" max="9735" width="12.875" style="20" customWidth="1"/>
    <col min="9736" max="9736" width="3.25" style="20" customWidth="1"/>
    <col min="9737" max="9737" width="21.625" style="20" customWidth="1"/>
    <col min="9738" max="9738" width="9" style="20"/>
    <col min="9739" max="9739" width="8.875" style="20" bestFit="1" customWidth="1"/>
    <col min="9740" max="9740" width="10.75" style="20" customWidth="1"/>
    <col min="9741" max="9741" width="12.75" style="20" bestFit="1" customWidth="1"/>
    <col min="9742" max="9985" width="9" style="20"/>
    <col min="9986" max="9986" width="2.875" style="20" customWidth="1"/>
    <col min="9987" max="9987" width="21.625" style="20" customWidth="1"/>
    <col min="9988" max="9988" width="9" style="20"/>
    <col min="9989" max="9989" width="8.5" style="20" customWidth="1"/>
    <col min="9990" max="9990" width="10.875" style="20" bestFit="1" customWidth="1"/>
    <col min="9991" max="9991" width="12.875" style="20" customWidth="1"/>
    <col min="9992" max="9992" width="3.25" style="20" customWidth="1"/>
    <col min="9993" max="9993" width="21.625" style="20" customWidth="1"/>
    <col min="9994" max="9994" width="9" style="20"/>
    <col min="9995" max="9995" width="8.875" style="20" bestFit="1" customWidth="1"/>
    <col min="9996" max="9996" width="10.75" style="20" customWidth="1"/>
    <col min="9997" max="9997" width="12.75" style="20" bestFit="1" customWidth="1"/>
    <col min="9998" max="10241" width="9" style="20"/>
    <col min="10242" max="10242" width="2.875" style="20" customWidth="1"/>
    <col min="10243" max="10243" width="21.625" style="20" customWidth="1"/>
    <col min="10244" max="10244" width="9" style="20"/>
    <col min="10245" max="10245" width="8.5" style="20" customWidth="1"/>
    <col min="10246" max="10246" width="10.875" style="20" bestFit="1" customWidth="1"/>
    <col min="10247" max="10247" width="12.875" style="20" customWidth="1"/>
    <col min="10248" max="10248" width="3.25" style="20" customWidth="1"/>
    <col min="10249" max="10249" width="21.625" style="20" customWidth="1"/>
    <col min="10250" max="10250" width="9" style="20"/>
    <col min="10251" max="10251" width="8.875" style="20" bestFit="1" customWidth="1"/>
    <col min="10252" max="10252" width="10.75" style="20" customWidth="1"/>
    <col min="10253" max="10253" width="12.75" style="20" bestFit="1" customWidth="1"/>
    <col min="10254" max="10497" width="9" style="20"/>
    <col min="10498" max="10498" width="2.875" style="20" customWidth="1"/>
    <col min="10499" max="10499" width="21.625" style="20" customWidth="1"/>
    <col min="10500" max="10500" width="9" style="20"/>
    <col min="10501" max="10501" width="8.5" style="20" customWidth="1"/>
    <col min="10502" max="10502" width="10.875" style="20" bestFit="1" customWidth="1"/>
    <col min="10503" max="10503" width="12.875" style="20" customWidth="1"/>
    <col min="10504" max="10504" width="3.25" style="20" customWidth="1"/>
    <col min="10505" max="10505" width="21.625" style="20" customWidth="1"/>
    <col min="10506" max="10506" width="9" style="20"/>
    <col min="10507" max="10507" width="8.875" style="20" bestFit="1" customWidth="1"/>
    <col min="10508" max="10508" width="10.75" style="20" customWidth="1"/>
    <col min="10509" max="10509" width="12.75" style="20" bestFit="1" customWidth="1"/>
    <col min="10510" max="10753" width="9" style="20"/>
    <col min="10754" max="10754" width="2.875" style="20" customWidth="1"/>
    <col min="10755" max="10755" width="21.625" style="20" customWidth="1"/>
    <col min="10756" max="10756" width="9" style="20"/>
    <col min="10757" max="10757" width="8.5" style="20" customWidth="1"/>
    <col min="10758" max="10758" width="10.875" style="20" bestFit="1" customWidth="1"/>
    <col min="10759" max="10759" width="12.875" style="20" customWidth="1"/>
    <col min="10760" max="10760" width="3.25" style="20" customWidth="1"/>
    <col min="10761" max="10761" width="21.625" style="20" customWidth="1"/>
    <col min="10762" max="10762" width="9" style="20"/>
    <col min="10763" max="10763" width="8.875" style="20" bestFit="1" customWidth="1"/>
    <col min="10764" max="10764" width="10.75" style="20" customWidth="1"/>
    <col min="10765" max="10765" width="12.75" style="20" bestFit="1" customWidth="1"/>
    <col min="10766" max="11009" width="9" style="20"/>
    <col min="11010" max="11010" width="2.875" style="20" customWidth="1"/>
    <col min="11011" max="11011" width="21.625" style="20" customWidth="1"/>
    <col min="11012" max="11012" width="9" style="20"/>
    <col min="11013" max="11013" width="8.5" style="20" customWidth="1"/>
    <col min="11014" max="11014" width="10.875" style="20" bestFit="1" customWidth="1"/>
    <col min="11015" max="11015" width="12.875" style="20" customWidth="1"/>
    <col min="11016" max="11016" width="3.25" style="20" customWidth="1"/>
    <col min="11017" max="11017" width="21.625" style="20" customWidth="1"/>
    <col min="11018" max="11018" width="9" style="20"/>
    <col min="11019" max="11019" width="8.875" style="20" bestFit="1" customWidth="1"/>
    <col min="11020" max="11020" width="10.75" style="20" customWidth="1"/>
    <col min="11021" max="11021" width="12.75" style="20" bestFit="1" customWidth="1"/>
    <col min="11022" max="11265" width="9" style="20"/>
    <col min="11266" max="11266" width="2.875" style="20" customWidth="1"/>
    <col min="11267" max="11267" width="21.625" style="20" customWidth="1"/>
    <col min="11268" max="11268" width="9" style="20"/>
    <col min="11269" max="11269" width="8.5" style="20" customWidth="1"/>
    <col min="11270" max="11270" width="10.875" style="20" bestFit="1" customWidth="1"/>
    <col min="11271" max="11271" width="12.875" style="20" customWidth="1"/>
    <col min="11272" max="11272" width="3.25" style="20" customWidth="1"/>
    <col min="11273" max="11273" width="21.625" style="20" customWidth="1"/>
    <col min="11274" max="11274" width="9" style="20"/>
    <col min="11275" max="11275" width="8.875" style="20" bestFit="1" customWidth="1"/>
    <col min="11276" max="11276" width="10.75" style="20" customWidth="1"/>
    <col min="11277" max="11277" width="12.75" style="20" bestFit="1" customWidth="1"/>
    <col min="11278" max="11521" width="9" style="20"/>
    <col min="11522" max="11522" width="2.875" style="20" customWidth="1"/>
    <col min="11523" max="11523" width="21.625" style="20" customWidth="1"/>
    <col min="11524" max="11524" width="9" style="20"/>
    <col min="11525" max="11525" width="8.5" style="20" customWidth="1"/>
    <col min="11526" max="11526" width="10.875" style="20" bestFit="1" customWidth="1"/>
    <col min="11527" max="11527" width="12.875" style="20" customWidth="1"/>
    <col min="11528" max="11528" width="3.25" style="20" customWidth="1"/>
    <col min="11529" max="11529" width="21.625" style="20" customWidth="1"/>
    <col min="11530" max="11530" width="9" style="20"/>
    <col min="11531" max="11531" width="8.875" style="20" bestFit="1" customWidth="1"/>
    <col min="11532" max="11532" width="10.75" style="20" customWidth="1"/>
    <col min="11533" max="11533" width="12.75" style="20" bestFit="1" customWidth="1"/>
    <col min="11534" max="11777" width="9" style="20"/>
    <col min="11778" max="11778" width="2.875" style="20" customWidth="1"/>
    <col min="11779" max="11779" width="21.625" style="20" customWidth="1"/>
    <col min="11780" max="11780" width="9" style="20"/>
    <col min="11781" max="11781" width="8.5" style="20" customWidth="1"/>
    <col min="11782" max="11782" width="10.875" style="20" bestFit="1" customWidth="1"/>
    <col min="11783" max="11783" width="12.875" style="20" customWidth="1"/>
    <col min="11784" max="11784" width="3.25" style="20" customWidth="1"/>
    <col min="11785" max="11785" width="21.625" style="20" customWidth="1"/>
    <col min="11786" max="11786" width="9" style="20"/>
    <col min="11787" max="11787" width="8.875" style="20" bestFit="1" customWidth="1"/>
    <col min="11788" max="11788" width="10.75" style="20" customWidth="1"/>
    <col min="11789" max="11789" width="12.75" style="20" bestFit="1" customWidth="1"/>
    <col min="11790" max="12033" width="9" style="20"/>
    <col min="12034" max="12034" width="2.875" style="20" customWidth="1"/>
    <col min="12035" max="12035" width="21.625" style="20" customWidth="1"/>
    <col min="12036" max="12036" width="9" style="20"/>
    <col min="12037" max="12037" width="8.5" style="20" customWidth="1"/>
    <col min="12038" max="12038" width="10.875" style="20" bestFit="1" customWidth="1"/>
    <col min="12039" max="12039" width="12.875" style="20" customWidth="1"/>
    <col min="12040" max="12040" width="3.25" style="20" customWidth="1"/>
    <col min="12041" max="12041" width="21.625" style="20" customWidth="1"/>
    <col min="12042" max="12042" width="9" style="20"/>
    <col min="12043" max="12043" width="8.875" style="20" bestFit="1" customWidth="1"/>
    <col min="12044" max="12044" width="10.75" style="20" customWidth="1"/>
    <col min="12045" max="12045" width="12.75" style="20" bestFit="1" customWidth="1"/>
    <col min="12046" max="12289" width="9" style="20"/>
    <col min="12290" max="12290" width="2.875" style="20" customWidth="1"/>
    <col min="12291" max="12291" width="21.625" style="20" customWidth="1"/>
    <col min="12292" max="12292" width="9" style="20"/>
    <col min="12293" max="12293" width="8.5" style="20" customWidth="1"/>
    <col min="12294" max="12294" width="10.875" style="20" bestFit="1" customWidth="1"/>
    <col min="12295" max="12295" width="12.875" style="20" customWidth="1"/>
    <col min="12296" max="12296" width="3.25" style="20" customWidth="1"/>
    <col min="12297" max="12297" width="21.625" style="20" customWidth="1"/>
    <col min="12298" max="12298" width="9" style="20"/>
    <col min="12299" max="12299" width="8.875" style="20" bestFit="1" customWidth="1"/>
    <col min="12300" max="12300" width="10.75" style="20" customWidth="1"/>
    <col min="12301" max="12301" width="12.75" style="20" bestFit="1" customWidth="1"/>
    <col min="12302" max="12545" width="9" style="20"/>
    <col min="12546" max="12546" width="2.875" style="20" customWidth="1"/>
    <col min="12547" max="12547" width="21.625" style="20" customWidth="1"/>
    <col min="12548" max="12548" width="9" style="20"/>
    <col min="12549" max="12549" width="8.5" style="20" customWidth="1"/>
    <col min="12550" max="12550" width="10.875" style="20" bestFit="1" customWidth="1"/>
    <col min="12551" max="12551" width="12.875" style="20" customWidth="1"/>
    <col min="12552" max="12552" width="3.25" style="20" customWidth="1"/>
    <col min="12553" max="12553" width="21.625" style="20" customWidth="1"/>
    <col min="12554" max="12554" width="9" style="20"/>
    <col min="12555" max="12555" width="8.875" style="20" bestFit="1" customWidth="1"/>
    <col min="12556" max="12556" width="10.75" style="20" customWidth="1"/>
    <col min="12557" max="12557" width="12.75" style="20" bestFit="1" customWidth="1"/>
    <col min="12558" max="12801" width="9" style="20"/>
    <col min="12802" max="12802" width="2.875" style="20" customWidth="1"/>
    <col min="12803" max="12803" width="21.625" style="20" customWidth="1"/>
    <col min="12804" max="12804" width="9" style="20"/>
    <col min="12805" max="12805" width="8.5" style="20" customWidth="1"/>
    <col min="12806" max="12806" width="10.875" style="20" bestFit="1" customWidth="1"/>
    <col min="12807" max="12807" width="12.875" style="20" customWidth="1"/>
    <col min="12808" max="12808" width="3.25" style="20" customWidth="1"/>
    <col min="12809" max="12809" width="21.625" style="20" customWidth="1"/>
    <col min="12810" max="12810" width="9" style="20"/>
    <col min="12811" max="12811" width="8.875" style="20" bestFit="1" customWidth="1"/>
    <col min="12812" max="12812" width="10.75" style="20" customWidth="1"/>
    <col min="12813" max="12813" width="12.75" style="20" bestFit="1" customWidth="1"/>
    <col min="12814" max="13057" width="9" style="20"/>
    <col min="13058" max="13058" width="2.875" style="20" customWidth="1"/>
    <col min="13059" max="13059" width="21.625" style="20" customWidth="1"/>
    <col min="13060" max="13060" width="9" style="20"/>
    <col min="13061" max="13061" width="8.5" style="20" customWidth="1"/>
    <col min="13062" max="13062" width="10.875" style="20" bestFit="1" customWidth="1"/>
    <col min="13063" max="13063" width="12.875" style="20" customWidth="1"/>
    <col min="13064" max="13064" width="3.25" style="20" customWidth="1"/>
    <col min="13065" max="13065" width="21.625" style="20" customWidth="1"/>
    <col min="13066" max="13066" width="9" style="20"/>
    <col min="13067" max="13067" width="8.875" style="20" bestFit="1" customWidth="1"/>
    <col min="13068" max="13068" width="10.75" style="20" customWidth="1"/>
    <col min="13069" max="13069" width="12.75" style="20" bestFit="1" customWidth="1"/>
    <col min="13070" max="13313" width="9" style="20"/>
    <col min="13314" max="13314" width="2.875" style="20" customWidth="1"/>
    <col min="13315" max="13315" width="21.625" style="20" customWidth="1"/>
    <col min="13316" max="13316" width="9" style="20"/>
    <col min="13317" max="13317" width="8.5" style="20" customWidth="1"/>
    <col min="13318" max="13318" width="10.875" style="20" bestFit="1" customWidth="1"/>
    <col min="13319" max="13319" width="12.875" style="20" customWidth="1"/>
    <col min="13320" max="13320" width="3.25" style="20" customWidth="1"/>
    <col min="13321" max="13321" width="21.625" style="20" customWidth="1"/>
    <col min="13322" max="13322" width="9" style="20"/>
    <col min="13323" max="13323" width="8.875" style="20" bestFit="1" customWidth="1"/>
    <col min="13324" max="13324" width="10.75" style="20" customWidth="1"/>
    <col min="13325" max="13325" width="12.75" style="20" bestFit="1" customWidth="1"/>
    <col min="13326" max="13569" width="9" style="20"/>
    <col min="13570" max="13570" width="2.875" style="20" customWidth="1"/>
    <col min="13571" max="13571" width="21.625" style="20" customWidth="1"/>
    <col min="13572" max="13572" width="9" style="20"/>
    <col min="13573" max="13573" width="8.5" style="20" customWidth="1"/>
    <col min="13574" max="13574" width="10.875" style="20" bestFit="1" customWidth="1"/>
    <col min="13575" max="13575" width="12.875" style="20" customWidth="1"/>
    <col min="13576" max="13576" width="3.25" style="20" customWidth="1"/>
    <col min="13577" max="13577" width="21.625" style="20" customWidth="1"/>
    <col min="13578" max="13578" width="9" style="20"/>
    <col min="13579" max="13579" width="8.875" style="20" bestFit="1" customWidth="1"/>
    <col min="13580" max="13580" width="10.75" style="20" customWidth="1"/>
    <col min="13581" max="13581" width="12.75" style="20" bestFit="1" customWidth="1"/>
    <col min="13582" max="13825" width="9" style="20"/>
    <col min="13826" max="13826" width="2.875" style="20" customWidth="1"/>
    <col min="13827" max="13827" width="21.625" style="20" customWidth="1"/>
    <col min="13828" max="13828" width="9" style="20"/>
    <col min="13829" max="13829" width="8.5" style="20" customWidth="1"/>
    <col min="13830" max="13830" width="10.875" style="20" bestFit="1" customWidth="1"/>
    <col min="13831" max="13831" width="12.875" style="20" customWidth="1"/>
    <col min="13832" max="13832" width="3.25" style="20" customWidth="1"/>
    <col min="13833" max="13833" width="21.625" style="20" customWidth="1"/>
    <col min="13834" max="13834" width="9" style="20"/>
    <col min="13835" max="13835" width="8.875" style="20" bestFit="1" customWidth="1"/>
    <col min="13836" max="13836" width="10.75" style="20" customWidth="1"/>
    <col min="13837" max="13837" width="12.75" style="20" bestFit="1" customWidth="1"/>
    <col min="13838" max="14081" width="9" style="20"/>
    <col min="14082" max="14082" width="2.875" style="20" customWidth="1"/>
    <col min="14083" max="14083" width="21.625" style="20" customWidth="1"/>
    <col min="14084" max="14084" width="9" style="20"/>
    <col min="14085" max="14085" width="8.5" style="20" customWidth="1"/>
    <col min="14086" max="14086" width="10.875" style="20" bestFit="1" customWidth="1"/>
    <col min="14087" max="14087" width="12.875" style="20" customWidth="1"/>
    <col min="14088" max="14088" width="3.25" style="20" customWidth="1"/>
    <col min="14089" max="14089" width="21.625" style="20" customWidth="1"/>
    <col min="14090" max="14090" width="9" style="20"/>
    <col min="14091" max="14091" width="8.875" style="20" bestFit="1" customWidth="1"/>
    <col min="14092" max="14092" width="10.75" style="20" customWidth="1"/>
    <col min="14093" max="14093" width="12.75" style="20" bestFit="1" customWidth="1"/>
    <col min="14094" max="14337" width="9" style="20"/>
    <col min="14338" max="14338" width="2.875" style="20" customWidth="1"/>
    <col min="14339" max="14339" width="21.625" style="20" customWidth="1"/>
    <col min="14340" max="14340" width="9" style="20"/>
    <col min="14341" max="14341" width="8.5" style="20" customWidth="1"/>
    <col min="14342" max="14342" width="10.875" style="20" bestFit="1" customWidth="1"/>
    <col min="14343" max="14343" width="12.875" style="20" customWidth="1"/>
    <col min="14344" max="14344" width="3.25" style="20" customWidth="1"/>
    <col min="14345" max="14345" width="21.625" style="20" customWidth="1"/>
    <col min="14346" max="14346" width="9" style="20"/>
    <col min="14347" max="14347" width="8.875" style="20" bestFit="1" customWidth="1"/>
    <col min="14348" max="14348" width="10.75" style="20" customWidth="1"/>
    <col min="14349" max="14349" width="12.75" style="20" bestFit="1" customWidth="1"/>
    <col min="14350" max="14593" width="9" style="20"/>
    <col min="14594" max="14594" width="2.875" style="20" customWidth="1"/>
    <col min="14595" max="14595" width="21.625" style="20" customWidth="1"/>
    <col min="14596" max="14596" width="9" style="20"/>
    <col min="14597" max="14597" width="8.5" style="20" customWidth="1"/>
    <col min="14598" max="14598" width="10.875" style="20" bestFit="1" customWidth="1"/>
    <col min="14599" max="14599" width="12.875" style="20" customWidth="1"/>
    <col min="14600" max="14600" width="3.25" style="20" customWidth="1"/>
    <col min="14601" max="14601" width="21.625" style="20" customWidth="1"/>
    <col min="14602" max="14602" width="9" style="20"/>
    <col min="14603" max="14603" width="8.875" style="20" bestFit="1" customWidth="1"/>
    <col min="14604" max="14604" width="10.75" style="20" customWidth="1"/>
    <col min="14605" max="14605" width="12.75" style="20" bestFit="1" customWidth="1"/>
    <col min="14606" max="14849" width="9" style="20"/>
    <col min="14850" max="14850" width="2.875" style="20" customWidth="1"/>
    <col min="14851" max="14851" width="21.625" style="20" customWidth="1"/>
    <col min="14852" max="14852" width="9" style="20"/>
    <col min="14853" max="14853" width="8.5" style="20" customWidth="1"/>
    <col min="14854" max="14854" width="10.875" style="20" bestFit="1" customWidth="1"/>
    <col min="14855" max="14855" width="12.875" style="20" customWidth="1"/>
    <col min="14856" max="14856" width="3.25" style="20" customWidth="1"/>
    <col min="14857" max="14857" width="21.625" style="20" customWidth="1"/>
    <col min="14858" max="14858" width="9" style="20"/>
    <col min="14859" max="14859" width="8.875" style="20" bestFit="1" customWidth="1"/>
    <col min="14860" max="14860" width="10.75" style="20" customWidth="1"/>
    <col min="14861" max="14861" width="12.75" style="20" bestFit="1" customWidth="1"/>
    <col min="14862" max="15105" width="9" style="20"/>
    <col min="15106" max="15106" width="2.875" style="20" customWidth="1"/>
    <col min="15107" max="15107" width="21.625" style="20" customWidth="1"/>
    <col min="15108" max="15108" width="9" style="20"/>
    <col min="15109" max="15109" width="8.5" style="20" customWidth="1"/>
    <col min="15110" max="15110" width="10.875" style="20" bestFit="1" customWidth="1"/>
    <col min="15111" max="15111" width="12.875" style="20" customWidth="1"/>
    <col min="15112" max="15112" width="3.25" style="20" customWidth="1"/>
    <col min="15113" max="15113" width="21.625" style="20" customWidth="1"/>
    <col min="15114" max="15114" width="9" style="20"/>
    <col min="15115" max="15115" width="8.875" style="20" bestFit="1" customWidth="1"/>
    <col min="15116" max="15116" width="10.75" style="20" customWidth="1"/>
    <col min="15117" max="15117" width="12.75" style="20" bestFit="1" customWidth="1"/>
    <col min="15118" max="15361" width="9" style="20"/>
    <col min="15362" max="15362" width="2.875" style="20" customWidth="1"/>
    <col min="15363" max="15363" width="21.625" style="20" customWidth="1"/>
    <col min="15364" max="15364" width="9" style="20"/>
    <col min="15365" max="15365" width="8.5" style="20" customWidth="1"/>
    <col min="15366" max="15366" width="10.875" style="20" bestFit="1" customWidth="1"/>
    <col min="15367" max="15367" width="12.875" style="20" customWidth="1"/>
    <col min="15368" max="15368" width="3.25" style="20" customWidth="1"/>
    <col min="15369" max="15369" width="21.625" style="20" customWidth="1"/>
    <col min="15370" max="15370" width="9" style="20"/>
    <col min="15371" max="15371" width="8.875" style="20" bestFit="1" customWidth="1"/>
    <col min="15372" max="15372" width="10.75" style="20" customWidth="1"/>
    <col min="15373" max="15373" width="12.75" style="20" bestFit="1" customWidth="1"/>
    <col min="15374" max="15617" width="9" style="20"/>
    <col min="15618" max="15618" width="2.875" style="20" customWidth="1"/>
    <col min="15619" max="15619" width="21.625" style="20" customWidth="1"/>
    <col min="15620" max="15620" width="9" style="20"/>
    <col min="15621" max="15621" width="8.5" style="20" customWidth="1"/>
    <col min="15622" max="15622" width="10.875" style="20" bestFit="1" customWidth="1"/>
    <col min="15623" max="15623" width="12.875" style="20" customWidth="1"/>
    <col min="15624" max="15624" width="3.25" style="20" customWidth="1"/>
    <col min="15625" max="15625" width="21.625" style="20" customWidth="1"/>
    <col min="15626" max="15626" width="9" style="20"/>
    <col min="15627" max="15627" width="8.875" style="20" bestFit="1" customWidth="1"/>
    <col min="15628" max="15628" width="10.75" style="20" customWidth="1"/>
    <col min="15629" max="15629" width="12.75" style="20" bestFit="1" customWidth="1"/>
    <col min="15630" max="15873" width="9" style="20"/>
    <col min="15874" max="15874" width="2.875" style="20" customWidth="1"/>
    <col min="15875" max="15875" width="21.625" style="20" customWidth="1"/>
    <col min="15876" max="15876" width="9" style="20"/>
    <col min="15877" max="15877" width="8.5" style="20" customWidth="1"/>
    <col min="15878" max="15878" width="10.875" style="20" bestFit="1" customWidth="1"/>
    <col min="15879" max="15879" width="12.875" style="20" customWidth="1"/>
    <col min="15880" max="15880" width="3.25" style="20" customWidth="1"/>
    <col min="15881" max="15881" width="21.625" style="20" customWidth="1"/>
    <col min="15882" max="15882" width="9" style="20"/>
    <col min="15883" max="15883" width="8.875" style="20" bestFit="1" customWidth="1"/>
    <col min="15884" max="15884" width="10.75" style="20" customWidth="1"/>
    <col min="15885" max="15885" width="12.75" style="20" bestFit="1" customWidth="1"/>
    <col min="15886" max="16129" width="9" style="20"/>
    <col min="16130" max="16130" width="2.875" style="20" customWidth="1"/>
    <col min="16131" max="16131" width="21.625" style="20" customWidth="1"/>
    <col min="16132" max="16132" width="9" style="20"/>
    <col min="16133" max="16133" width="8.5" style="20" customWidth="1"/>
    <col min="16134" max="16134" width="10.875" style="20" bestFit="1" customWidth="1"/>
    <col min="16135" max="16135" width="12.875" style="20" customWidth="1"/>
    <col min="16136" max="16136" width="3.25" style="20" customWidth="1"/>
    <col min="16137" max="16137" width="21.625" style="20" customWidth="1"/>
    <col min="16138" max="16138" width="9" style="20"/>
    <col min="16139" max="16139" width="8.875" style="20" bestFit="1" customWidth="1"/>
    <col min="16140" max="16140" width="10.75" style="20" customWidth="1"/>
    <col min="16141" max="16141" width="12.75" style="20" bestFit="1" customWidth="1"/>
    <col min="16142" max="16384" width="9" style="20"/>
  </cols>
  <sheetData>
    <row r="1" spans="1:14" ht="21.75" customHeight="1" x14ac:dyDescent="0.2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21.75" customHeight="1" x14ac:dyDescent="0.2">
      <c r="A2" s="90" t="s">
        <v>0</v>
      </c>
      <c r="B2" s="91"/>
      <c r="C2" s="91"/>
      <c r="D2" s="91"/>
      <c r="E2" s="91"/>
      <c r="F2" s="91"/>
      <c r="G2" s="92"/>
      <c r="H2" s="93" t="s">
        <v>1</v>
      </c>
      <c r="I2" s="93"/>
      <c r="J2" s="93"/>
      <c r="K2" s="93"/>
      <c r="L2" s="93"/>
      <c r="M2" s="93"/>
      <c r="N2" s="93"/>
    </row>
    <row r="3" spans="1:14" s="54" customFormat="1" ht="21.75" customHeight="1" x14ac:dyDescent="0.2">
      <c r="A3" s="65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2</v>
      </c>
      <c r="I3" s="65" t="s">
        <v>3</v>
      </c>
      <c r="J3" s="65" t="s">
        <v>4</v>
      </c>
      <c r="K3" s="65" t="s">
        <v>5</v>
      </c>
      <c r="L3" s="65" t="s">
        <v>6</v>
      </c>
      <c r="M3" s="65" t="s">
        <v>7</v>
      </c>
      <c r="N3" s="65" t="s">
        <v>9</v>
      </c>
    </row>
    <row r="4" spans="1:14" ht="18.75" x14ac:dyDescent="0.3">
      <c r="A4" s="10">
        <v>1</v>
      </c>
      <c r="B4" s="68" t="s">
        <v>37</v>
      </c>
      <c r="C4" s="10" t="s">
        <v>23</v>
      </c>
      <c r="D4" s="24">
        <v>3011</v>
      </c>
      <c r="E4" s="8">
        <v>500070</v>
      </c>
      <c r="F4" s="8">
        <v>11487038.155348001</v>
      </c>
      <c r="G4" s="22" t="s">
        <v>39</v>
      </c>
      <c r="H4" s="10">
        <v>1</v>
      </c>
      <c r="I4" s="5" t="s">
        <v>43</v>
      </c>
      <c r="J4" s="6" t="s">
        <v>23</v>
      </c>
      <c r="K4" s="7">
        <v>3178</v>
      </c>
      <c r="L4" s="25">
        <v>91457</v>
      </c>
      <c r="M4" s="25">
        <v>2785761.9286000002</v>
      </c>
      <c r="N4" s="13" t="s">
        <v>27</v>
      </c>
    </row>
    <row r="5" spans="1:14" ht="18.75" x14ac:dyDescent="0.3">
      <c r="A5" s="26">
        <v>2</v>
      </c>
      <c r="B5" s="59" t="s">
        <v>38</v>
      </c>
      <c r="C5" s="26" t="s">
        <v>40</v>
      </c>
      <c r="D5" s="66">
        <v>288</v>
      </c>
      <c r="E5" s="67">
        <v>259200</v>
      </c>
      <c r="F5" s="67">
        <v>3596693.1839999999</v>
      </c>
      <c r="G5" s="28" t="s">
        <v>39</v>
      </c>
      <c r="H5" s="26">
        <v>2</v>
      </c>
      <c r="I5" s="29" t="s">
        <v>42</v>
      </c>
      <c r="J5" s="30" t="s">
        <v>23</v>
      </c>
      <c r="K5" s="35">
        <v>936</v>
      </c>
      <c r="L5" s="49">
        <v>19910.71</v>
      </c>
      <c r="M5" s="49">
        <v>1123278.2285200001</v>
      </c>
      <c r="N5" s="31" t="s">
        <v>32</v>
      </c>
    </row>
    <row r="6" spans="1:14" ht="18.75" x14ac:dyDescent="0.3">
      <c r="A6" s="26">
        <v>3</v>
      </c>
      <c r="B6" s="59" t="s">
        <v>36</v>
      </c>
      <c r="C6" s="26" t="s">
        <v>23</v>
      </c>
      <c r="D6" s="66">
        <v>3</v>
      </c>
      <c r="E6" s="67">
        <v>31100</v>
      </c>
      <c r="F6" s="67">
        <v>503534.91</v>
      </c>
      <c r="G6" s="28" t="s">
        <v>39</v>
      </c>
      <c r="H6" s="26">
        <v>3</v>
      </c>
      <c r="I6" s="29" t="s">
        <v>41</v>
      </c>
      <c r="J6" s="30" t="s">
        <v>23</v>
      </c>
      <c r="K6" s="35">
        <v>13</v>
      </c>
      <c r="L6" s="49">
        <v>4440</v>
      </c>
      <c r="M6" s="49">
        <v>630123.40558999998</v>
      </c>
      <c r="N6" s="31" t="s">
        <v>45</v>
      </c>
    </row>
    <row r="7" spans="1:14" ht="18.75" x14ac:dyDescent="0.3">
      <c r="A7" s="26"/>
      <c r="B7" s="27"/>
      <c r="C7" s="26"/>
      <c r="D7" s="66"/>
      <c r="E7" s="67"/>
      <c r="F7" s="67"/>
      <c r="G7" s="28"/>
      <c r="H7" s="26">
        <v>4</v>
      </c>
      <c r="I7" s="29" t="s">
        <v>26</v>
      </c>
      <c r="J7" s="30" t="s">
        <v>23</v>
      </c>
      <c r="K7" s="35">
        <v>1030</v>
      </c>
      <c r="L7" s="49">
        <v>23500</v>
      </c>
      <c r="M7" s="49">
        <v>215655.38400000002</v>
      </c>
      <c r="N7" s="31" t="s">
        <v>47</v>
      </c>
    </row>
    <row r="8" spans="1:14" ht="18.75" x14ac:dyDescent="0.3">
      <c r="A8" s="26"/>
      <c r="B8" s="27"/>
      <c r="C8" s="26"/>
      <c r="D8" s="66"/>
      <c r="E8" s="67"/>
      <c r="F8" s="67"/>
      <c r="G8" s="28"/>
      <c r="H8" s="26">
        <v>5</v>
      </c>
      <c r="I8" s="29" t="s">
        <v>44</v>
      </c>
      <c r="J8" s="30" t="s">
        <v>23</v>
      </c>
      <c r="K8" s="35">
        <v>67</v>
      </c>
      <c r="L8" s="49">
        <v>851.15</v>
      </c>
      <c r="M8" s="49">
        <v>103648.60744000001</v>
      </c>
      <c r="N8" s="31" t="s">
        <v>46</v>
      </c>
    </row>
    <row r="9" spans="1:14" ht="19.5" thickBot="1" x14ac:dyDescent="0.25">
      <c r="A9" s="94" t="s">
        <v>10</v>
      </c>
      <c r="B9" s="95"/>
      <c r="C9" s="96"/>
      <c r="D9" s="15">
        <f>SUM(D4:D8)</f>
        <v>3302</v>
      </c>
      <c r="E9" s="16">
        <f>SUM(E4:E8)</f>
        <v>790370</v>
      </c>
      <c r="F9" s="16">
        <f>SUM(F4:F8)</f>
        <v>15587266.249348002</v>
      </c>
      <c r="G9" s="23"/>
      <c r="H9" s="94" t="s">
        <v>10</v>
      </c>
      <c r="I9" s="95"/>
      <c r="J9" s="96"/>
      <c r="K9" s="17">
        <f>SUM(K4:K8)</f>
        <v>5224</v>
      </c>
      <c r="L9" s="17">
        <f>SUM(L4:L8)</f>
        <v>140158.85999999999</v>
      </c>
      <c r="M9" s="17">
        <f>SUM(M4:M8)</f>
        <v>4858467.5541500002</v>
      </c>
      <c r="N9" s="18"/>
    </row>
    <row r="10" spans="1:14" ht="19.5" thickTop="1" x14ac:dyDescent="0.2"/>
    <row r="11" spans="1:14" ht="18.75" x14ac:dyDescent="0.2"/>
    <row r="12" spans="1:14" ht="18.75" x14ac:dyDescent="0.2"/>
  </sheetData>
  <sortState ref="I4:N8">
    <sortCondition descending="1" ref="M4:M8"/>
  </sortState>
  <mergeCells count="5">
    <mergeCell ref="A9:C9"/>
    <mergeCell ref="H9:J9"/>
    <mergeCell ref="A1:N1"/>
    <mergeCell ref="A2:G2"/>
    <mergeCell ref="H2:N2"/>
  </mergeCells>
  <pageMargins left="0.23622047244094491" right="0.1574803149606299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120" zoomScaleNormal="120" workbookViewId="0">
      <selection activeCell="F13" sqref="F13"/>
    </sheetView>
  </sheetViews>
  <sheetFormatPr defaultRowHeight="21.75" customHeight="1" x14ac:dyDescent="0.2"/>
  <cols>
    <col min="1" max="1" width="3.875" style="21" customWidth="1"/>
    <col min="2" max="2" width="14" style="20" customWidth="1"/>
    <col min="3" max="3" width="4.375" style="21" customWidth="1"/>
    <col min="4" max="4" width="7.875" style="20" bestFit="1" customWidth="1"/>
    <col min="5" max="5" width="9.75" style="20" bestFit="1" customWidth="1"/>
    <col min="6" max="6" width="12.625" style="20" customWidth="1"/>
    <col min="7" max="7" width="11.875" style="21" bestFit="1" customWidth="1"/>
    <col min="8" max="8" width="3.25" style="21" customWidth="1"/>
    <col min="9" max="9" width="15.375" style="20" customWidth="1"/>
    <col min="10" max="10" width="5.75" style="21" bestFit="1" customWidth="1"/>
    <col min="11" max="11" width="10.25" style="20" customWidth="1"/>
    <col min="12" max="12" width="11.75" style="20" bestFit="1" customWidth="1"/>
    <col min="13" max="13" width="13.625" style="20" customWidth="1"/>
    <col min="14" max="14" width="11.875" style="21" customWidth="1"/>
    <col min="15" max="257" width="9" style="20"/>
    <col min="258" max="258" width="2.875" style="20" customWidth="1"/>
    <col min="259" max="259" width="21.625" style="20" customWidth="1"/>
    <col min="260" max="260" width="9" style="20"/>
    <col min="261" max="261" width="8.5" style="20" customWidth="1"/>
    <col min="262" max="262" width="10.875" style="20" bestFit="1" customWidth="1"/>
    <col min="263" max="263" width="12.875" style="20" customWidth="1"/>
    <col min="264" max="264" width="3.25" style="20" customWidth="1"/>
    <col min="265" max="265" width="21.625" style="20" customWidth="1"/>
    <col min="266" max="266" width="9" style="20"/>
    <col min="267" max="267" width="8.875" style="20" bestFit="1" customWidth="1"/>
    <col min="268" max="268" width="10.75" style="20" customWidth="1"/>
    <col min="269" max="269" width="12.75" style="20" bestFit="1" customWidth="1"/>
    <col min="270" max="513" width="9" style="20"/>
    <col min="514" max="514" width="2.875" style="20" customWidth="1"/>
    <col min="515" max="515" width="21.625" style="20" customWidth="1"/>
    <col min="516" max="516" width="9" style="20"/>
    <col min="517" max="517" width="8.5" style="20" customWidth="1"/>
    <col min="518" max="518" width="10.875" style="20" bestFit="1" customWidth="1"/>
    <col min="519" max="519" width="12.875" style="20" customWidth="1"/>
    <col min="520" max="520" width="3.25" style="20" customWidth="1"/>
    <col min="521" max="521" width="21.625" style="20" customWidth="1"/>
    <col min="522" max="522" width="9" style="20"/>
    <col min="523" max="523" width="8.875" style="20" bestFit="1" customWidth="1"/>
    <col min="524" max="524" width="10.75" style="20" customWidth="1"/>
    <col min="525" max="525" width="12.75" style="20" bestFit="1" customWidth="1"/>
    <col min="526" max="769" width="9" style="20"/>
    <col min="770" max="770" width="2.875" style="20" customWidth="1"/>
    <col min="771" max="771" width="21.625" style="20" customWidth="1"/>
    <col min="772" max="772" width="9" style="20"/>
    <col min="773" max="773" width="8.5" style="20" customWidth="1"/>
    <col min="774" max="774" width="10.875" style="20" bestFit="1" customWidth="1"/>
    <col min="775" max="775" width="12.875" style="20" customWidth="1"/>
    <col min="776" max="776" width="3.25" style="20" customWidth="1"/>
    <col min="777" max="777" width="21.625" style="20" customWidth="1"/>
    <col min="778" max="778" width="9" style="20"/>
    <col min="779" max="779" width="8.875" style="20" bestFit="1" customWidth="1"/>
    <col min="780" max="780" width="10.75" style="20" customWidth="1"/>
    <col min="781" max="781" width="12.75" style="20" bestFit="1" customWidth="1"/>
    <col min="782" max="1025" width="9" style="20"/>
    <col min="1026" max="1026" width="2.875" style="20" customWidth="1"/>
    <col min="1027" max="1027" width="21.625" style="20" customWidth="1"/>
    <col min="1028" max="1028" width="9" style="20"/>
    <col min="1029" max="1029" width="8.5" style="20" customWidth="1"/>
    <col min="1030" max="1030" width="10.875" style="20" bestFit="1" customWidth="1"/>
    <col min="1031" max="1031" width="12.875" style="20" customWidth="1"/>
    <col min="1032" max="1032" width="3.25" style="20" customWidth="1"/>
    <col min="1033" max="1033" width="21.625" style="20" customWidth="1"/>
    <col min="1034" max="1034" width="9" style="20"/>
    <col min="1035" max="1035" width="8.875" style="20" bestFit="1" customWidth="1"/>
    <col min="1036" max="1036" width="10.75" style="20" customWidth="1"/>
    <col min="1037" max="1037" width="12.75" style="20" bestFit="1" customWidth="1"/>
    <col min="1038" max="1281" width="9" style="20"/>
    <col min="1282" max="1282" width="2.875" style="20" customWidth="1"/>
    <col min="1283" max="1283" width="21.625" style="20" customWidth="1"/>
    <col min="1284" max="1284" width="9" style="20"/>
    <col min="1285" max="1285" width="8.5" style="20" customWidth="1"/>
    <col min="1286" max="1286" width="10.875" style="20" bestFit="1" customWidth="1"/>
    <col min="1287" max="1287" width="12.875" style="20" customWidth="1"/>
    <col min="1288" max="1288" width="3.25" style="20" customWidth="1"/>
    <col min="1289" max="1289" width="21.625" style="20" customWidth="1"/>
    <col min="1290" max="1290" width="9" style="20"/>
    <col min="1291" max="1291" width="8.875" style="20" bestFit="1" customWidth="1"/>
    <col min="1292" max="1292" width="10.75" style="20" customWidth="1"/>
    <col min="1293" max="1293" width="12.75" style="20" bestFit="1" customWidth="1"/>
    <col min="1294" max="1537" width="9" style="20"/>
    <col min="1538" max="1538" width="2.875" style="20" customWidth="1"/>
    <col min="1539" max="1539" width="21.625" style="20" customWidth="1"/>
    <col min="1540" max="1540" width="9" style="20"/>
    <col min="1541" max="1541" width="8.5" style="20" customWidth="1"/>
    <col min="1542" max="1542" width="10.875" style="20" bestFit="1" customWidth="1"/>
    <col min="1543" max="1543" width="12.875" style="20" customWidth="1"/>
    <col min="1544" max="1544" width="3.25" style="20" customWidth="1"/>
    <col min="1545" max="1545" width="21.625" style="20" customWidth="1"/>
    <col min="1546" max="1546" width="9" style="20"/>
    <col min="1547" max="1547" width="8.875" style="20" bestFit="1" customWidth="1"/>
    <col min="1548" max="1548" width="10.75" style="20" customWidth="1"/>
    <col min="1549" max="1549" width="12.75" style="20" bestFit="1" customWidth="1"/>
    <col min="1550" max="1793" width="9" style="20"/>
    <col min="1794" max="1794" width="2.875" style="20" customWidth="1"/>
    <col min="1795" max="1795" width="21.625" style="20" customWidth="1"/>
    <col min="1796" max="1796" width="9" style="20"/>
    <col min="1797" max="1797" width="8.5" style="20" customWidth="1"/>
    <col min="1798" max="1798" width="10.875" style="20" bestFit="1" customWidth="1"/>
    <col min="1799" max="1799" width="12.875" style="20" customWidth="1"/>
    <col min="1800" max="1800" width="3.25" style="20" customWidth="1"/>
    <col min="1801" max="1801" width="21.625" style="20" customWidth="1"/>
    <col min="1802" max="1802" width="9" style="20"/>
    <col min="1803" max="1803" width="8.875" style="20" bestFit="1" customWidth="1"/>
    <col min="1804" max="1804" width="10.75" style="20" customWidth="1"/>
    <col min="1805" max="1805" width="12.75" style="20" bestFit="1" customWidth="1"/>
    <col min="1806" max="2049" width="9" style="20"/>
    <col min="2050" max="2050" width="2.875" style="20" customWidth="1"/>
    <col min="2051" max="2051" width="21.625" style="20" customWidth="1"/>
    <col min="2052" max="2052" width="9" style="20"/>
    <col min="2053" max="2053" width="8.5" style="20" customWidth="1"/>
    <col min="2054" max="2054" width="10.875" style="20" bestFit="1" customWidth="1"/>
    <col min="2055" max="2055" width="12.875" style="20" customWidth="1"/>
    <col min="2056" max="2056" width="3.25" style="20" customWidth="1"/>
    <col min="2057" max="2057" width="21.625" style="20" customWidth="1"/>
    <col min="2058" max="2058" width="9" style="20"/>
    <col min="2059" max="2059" width="8.875" style="20" bestFit="1" customWidth="1"/>
    <col min="2060" max="2060" width="10.75" style="20" customWidth="1"/>
    <col min="2061" max="2061" width="12.75" style="20" bestFit="1" customWidth="1"/>
    <col min="2062" max="2305" width="9" style="20"/>
    <col min="2306" max="2306" width="2.875" style="20" customWidth="1"/>
    <col min="2307" max="2307" width="21.625" style="20" customWidth="1"/>
    <col min="2308" max="2308" width="9" style="20"/>
    <col min="2309" max="2309" width="8.5" style="20" customWidth="1"/>
    <col min="2310" max="2310" width="10.875" style="20" bestFit="1" customWidth="1"/>
    <col min="2311" max="2311" width="12.875" style="20" customWidth="1"/>
    <col min="2312" max="2312" width="3.25" style="20" customWidth="1"/>
    <col min="2313" max="2313" width="21.625" style="20" customWidth="1"/>
    <col min="2314" max="2314" width="9" style="20"/>
    <col min="2315" max="2315" width="8.875" style="20" bestFit="1" customWidth="1"/>
    <col min="2316" max="2316" width="10.75" style="20" customWidth="1"/>
    <col min="2317" max="2317" width="12.75" style="20" bestFit="1" customWidth="1"/>
    <col min="2318" max="2561" width="9" style="20"/>
    <col min="2562" max="2562" width="2.875" style="20" customWidth="1"/>
    <col min="2563" max="2563" width="21.625" style="20" customWidth="1"/>
    <col min="2564" max="2564" width="9" style="20"/>
    <col min="2565" max="2565" width="8.5" style="20" customWidth="1"/>
    <col min="2566" max="2566" width="10.875" style="20" bestFit="1" customWidth="1"/>
    <col min="2567" max="2567" width="12.875" style="20" customWidth="1"/>
    <col min="2568" max="2568" width="3.25" style="20" customWidth="1"/>
    <col min="2569" max="2569" width="21.625" style="20" customWidth="1"/>
    <col min="2570" max="2570" width="9" style="20"/>
    <col min="2571" max="2571" width="8.875" style="20" bestFit="1" customWidth="1"/>
    <col min="2572" max="2572" width="10.75" style="20" customWidth="1"/>
    <col min="2573" max="2573" width="12.75" style="20" bestFit="1" customWidth="1"/>
    <col min="2574" max="2817" width="9" style="20"/>
    <col min="2818" max="2818" width="2.875" style="20" customWidth="1"/>
    <col min="2819" max="2819" width="21.625" style="20" customWidth="1"/>
    <col min="2820" max="2820" width="9" style="20"/>
    <col min="2821" max="2821" width="8.5" style="20" customWidth="1"/>
    <col min="2822" max="2822" width="10.875" style="20" bestFit="1" customWidth="1"/>
    <col min="2823" max="2823" width="12.875" style="20" customWidth="1"/>
    <col min="2824" max="2824" width="3.25" style="20" customWidth="1"/>
    <col min="2825" max="2825" width="21.625" style="20" customWidth="1"/>
    <col min="2826" max="2826" width="9" style="20"/>
    <col min="2827" max="2827" width="8.875" style="20" bestFit="1" customWidth="1"/>
    <col min="2828" max="2828" width="10.75" style="20" customWidth="1"/>
    <col min="2829" max="2829" width="12.75" style="20" bestFit="1" customWidth="1"/>
    <col min="2830" max="3073" width="9" style="20"/>
    <col min="3074" max="3074" width="2.875" style="20" customWidth="1"/>
    <col min="3075" max="3075" width="21.625" style="20" customWidth="1"/>
    <col min="3076" max="3076" width="9" style="20"/>
    <col min="3077" max="3077" width="8.5" style="20" customWidth="1"/>
    <col min="3078" max="3078" width="10.875" style="20" bestFit="1" customWidth="1"/>
    <col min="3079" max="3079" width="12.875" style="20" customWidth="1"/>
    <col min="3080" max="3080" width="3.25" style="20" customWidth="1"/>
    <col min="3081" max="3081" width="21.625" style="20" customWidth="1"/>
    <col min="3082" max="3082" width="9" style="20"/>
    <col min="3083" max="3083" width="8.875" style="20" bestFit="1" customWidth="1"/>
    <col min="3084" max="3084" width="10.75" style="20" customWidth="1"/>
    <col min="3085" max="3085" width="12.75" style="20" bestFit="1" customWidth="1"/>
    <col min="3086" max="3329" width="9" style="20"/>
    <col min="3330" max="3330" width="2.875" style="20" customWidth="1"/>
    <col min="3331" max="3331" width="21.625" style="20" customWidth="1"/>
    <col min="3332" max="3332" width="9" style="20"/>
    <col min="3333" max="3333" width="8.5" style="20" customWidth="1"/>
    <col min="3334" max="3334" width="10.875" style="20" bestFit="1" customWidth="1"/>
    <col min="3335" max="3335" width="12.875" style="20" customWidth="1"/>
    <col min="3336" max="3336" width="3.25" style="20" customWidth="1"/>
    <col min="3337" max="3337" width="21.625" style="20" customWidth="1"/>
    <col min="3338" max="3338" width="9" style="20"/>
    <col min="3339" max="3339" width="8.875" style="20" bestFit="1" customWidth="1"/>
    <col min="3340" max="3340" width="10.75" style="20" customWidth="1"/>
    <col min="3341" max="3341" width="12.75" style="20" bestFit="1" customWidth="1"/>
    <col min="3342" max="3585" width="9" style="20"/>
    <col min="3586" max="3586" width="2.875" style="20" customWidth="1"/>
    <col min="3587" max="3587" width="21.625" style="20" customWidth="1"/>
    <col min="3588" max="3588" width="9" style="20"/>
    <col min="3589" max="3589" width="8.5" style="20" customWidth="1"/>
    <col min="3590" max="3590" width="10.875" style="20" bestFit="1" customWidth="1"/>
    <col min="3591" max="3591" width="12.875" style="20" customWidth="1"/>
    <col min="3592" max="3592" width="3.25" style="20" customWidth="1"/>
    <col min="3593" max="3593" width="21.625" style="20" customWidth="1"/>
    <col min="3594" max="3594" width="9" style="20"/>
    <col min="3595" max="3595" width="8.875" style="20" bestFit="1" customWidth="1"/>
    <col min="3596" max="3596" width="10.75" style="20" customWidth="1"/>
    <col min="3597" max="3597" width="12.75" style="20" bestFit="1" customWidth="1"/>
    <col min="3598" max="3841" width="9" style="20"/>
    <col min="3842" max="3842" width="2.875" style="20" customWidth="1"/>
    <col min="3843" max="3843" width="21.625" style="20" customWidth="1"/>
    <col min="3844" max="3844" width="9" style="20"/>
    <col min="3845" max="3845" width="8.5" style="20" customWidth="1"/>
    <col min="3846" max="3846" width="10.875" style="20" bestFit="1" customWidth="1"/>
    <col min="3847" max="3847" width="12.875" style="20" customWidth="1"/>
    <col min="3848" max="3848" width="3.25" style="20" customWidth="1"/>
    <col min="3849" max="3849" width="21.625" style="20" customWidth="1"/>
    <col min="3850" max="3850" width="9" style="20"/>
    <col min="3851" max="3851" width="8.875" style="20" bestFit="1" customWidth="1"/>
    <col min="3852" max="3852" width="10.75" style="20" customWidth="1"/>
    <col min="3853" max="3853" width="12.75" style="20" bestFit="1" customWidth="1"/>
    <col min="3854" max="4097" width="9" style="20"/>
    <col min="4098" max="4098" width="2.875" style="20" customWidth="1"/>
    <col min="4099" max="4099" width="21.625" style="20" customWidth="1"/>
    <col min="4100" max="4100" width="9" style="20"/>
    <col min="4101" max="4101" width="8.5" style="20" customWidth="1"/>
    <col min="4102" max="4102" width="10.875" style="20" bestFit="1" customWidth="1"/>
    <col min="4103" max="4103" width="12.875" style="20" customWidth="1"/>
    <col min="4104" max="4104" width="3.25" style="20" customWidth="1"/>
    <col min="4105" max="4105" width="21.625" style="20" customWidth="1"/>
    <col min="4106" max="4106" width="9" style="20"/>
    <col min="4107" max="4107" width="8.875" style="20" bestFit="1" customWidth="1"/>
    <col min="4108" max="4108" width="10.75" style="20" customWidth="1"/>
    <col min="4109" max="4109" width="12.75" style="20" bestFit="1" customWidth="1"/>
    <col min="4110" max="4353" width="9" style="20"/>
    <col min="4354" max="4354" width="2.875" style="20" customWidth="1"/>
    <col min="4355" max="4355" width="21.625" style="20" customWidth="1"/>
    <col min="4356" max="4356" width="9" style="20"/>
    <col min="4357" max="4357" width="8.5" style="20" customWidth="1"/>
    <col min="4358" max="4358" width="10.875" style="20" bestFit="1" customWidth="1"/>
    <col min="4359" max="4359" width="12.875" style="20" customWidth="1"/>
    <col min="4360" max="4360" width="3.25" style="20" customWidth="1"/>
    <col min="4361" max="4361" width="21.625" style="20" customWidth="1"/>
    <col min="4362" max="4362" width="9" style="20"/>
    <col min="4363" max="4363" width="8.875" style="20" bestFit="1" customWidth="1"/>
    <col min="4364" max="4364" width="10.75" style="20" customWidth="1"/>
    <col min="4365" max="4365" width="12.75" style="20" bestFit="1" customWidth="1"/>
    <col min="4366" max="4609" width="9" style="20"/>
    <col min="4610" max="4610" width="2.875" style="20" customWidth="1"/>
    <col min="4611" max="4611" width="21.625" style="20" customWidth="1"/>
    <col min="4612" max="4612" width="9" style="20"/>
    <col min="4613" max="4613" width="8.5" style="20" customWidth="1"/>
    <col min="4614" max="4614" width="10.875" style="20" bestFit="1" customWidth="1"/>
    <col min="4615" max="4615" width="12.875" style="20" customWidth="1"/>
    <col min="4616" max="4616" width="3.25" style="20" customWidth="1"/>
    <col min="4617" max="4617" width="21.625" style="20" customWidth="1"/>
    <col min="4618" max="4618" width="9" style="20"/>
    <col min="4619" max="4619" width="8.875" style="20" bestFit="1" customWidth="1"/>
    <col min="4620" max="4620" width="10.75" style="20" customWidth="1"/>
    <col min="4621" max="4621" width="12.75" style="20" bestFit="1" customWidth="1"/>
    <col min="4622" max="4865" width="9" style="20"/>
    <col min="4866" max="4866" width="2.875" style="20" customWidth="1"/>
    <col min="4867" max="4867" width="21.625" style="20" customWidth="1"/>
    <col min="4868" max="4868" width="9" style="20"/>
    <col min="4869" max="4869" width="8.5" style="20" customWidth="1"/>
    <col min="4870" max="4870" width="10.875" style="20" bestFit="1" customWidth="1"/>
    <col min="4871" max="4871" width="12.875" style="20" customWidth="1"/>
    <col min="4872" max="4872" width="3.25" style="20" customWidth="1"/>
    <col min="4873" max="4873" width="21.625" style="20" customWidth="1"/>
    <col min="4874" max="4874" width="9" style="20"/>
    <col min="4875" max="4875" width="8.875" style="20" bestFit="1" customWidth="1"/>
    <col min="4876" max="4876" width="10.75" style="20" customWidth="1"/>
    <col min="4877" max="4877" width="12.75" style="20" bestFit="1" customWidth="1"/>
    <col min="4878" max="5121" width="9" style="20"/>
    <col min="5122" max="5122" width="2.875" style="20" customWidth="1"/>
    <col min="5123" max="5123" width="21.625" style="20" customWidth="1"/>
    <col min="5124" max="5124" width="9" style="20"/>
    <col min="5125" max="5125" width="8.5" style="20" customWidth="1"/>
    <col min="5126" max="5126" width="10.875" style="20" bestFit="1" customWidth="1"/>
    <col min="5127" max="5127" width="12.875" style="20" customWidth="1"/>
    <col min="5128" max="5128" width="3.25" style="20" customWidth="1"/>
    <col min="5129" max="5129" width="21.625" style="20" customWidth="1"/>
    <col min="5130" max="5130" width="9" style="20"/>
    <col min="5131" max="5131" width="8.875" style="20" bestFit="1" customWidth="1"/>
    <col min="5132" max="5132" width="10.75" style="20" customWidth="1"/>
    <col min="5133" max="5133" width="12.75" style="20" bestFit="1" customWidth="1"/>
    <col min="5134" max="5377" width="9" style="20"/>
    <col min="5378" max="5378" width="2.875" style="20" customWidth="1"/>
    <col min="5379" max="5379" width="21.625" style="20" customWidth="1"/>
    <col min="5380" max="5380" width="9" style="20"/>
    <col min="5381" max="5381" width="8.5" style="20" customWidth="1"/>
    <col min="5382" max="5382" width="10.875" style="20" bestFit="1" customWidth="1"/>
    <col min="5383" max="5383" width="12.875" style="20" customWidth="1"/>
    <col min="5384" max="5384" width="3.25" style="20" customWidth="1"/>
    <col min="5385" max="5385" width="21.625" style="20" customWidth="1"/>
    <col min="5386" max="5386" width="9" style="20"/>
    <col min="5387" max="5387" width="8.875" style="20" bestFit="1" customWidth="1"/>
    <col min="5388" max="5388" width="10.75" style="20" customWidth="1"/>
    <col min="5389" max="5389" width="12.75" style="20" bestFit="1" customWidth="1"/>
    <col min="5390" max="5633" width="9" style="20"/>
    <col min="5634" max="5634" width="2.875" style="20" customWidth="1"/>
    <col min="5635" max="5635" width="21.625" style="20" customWidth="1"/>
    <col min="5636" max="5636" width="9" style="20"/>
    <col min="5637" max="5637" width="8.5" style="20" customWidth="1"/>
    <col min="5638" max="5638" width="10.875" style="20" bestFit="1" customWidth="1"/>
    <col min="5639" max="5639" width="12.875" style="20" customWidth="1"/>
    <col min="5640" max="5640" width="3.25" style="20" customWidth="1"/>
    <col min="5641" max="5641" width="21.625" style="20" customWidth="1"/>
    <col min="5642" max="5642" width="9" style="20"/>
    <col min="5643" max="5643" width="8.875" style="20" bestFit="1" customWidth="1"/>
    <col min="5644" max="5644" width="10.75" style="20" customWidth="1"/>
    <col min="5645" max="5645" width="12.75" style="20" bestFit="1" customWidth="1"/>
    <col min="5646" max="5889" width="9" style="20"/>
    <col min="5890" max="5890" width="2.875" style="20" customWidth="1"/>
    <col min="5891" max="5891" width="21.625" style="20" customWidth="1"/>
    <col min="5892" max="5892" width="9" style="20"/>
    <col min="5893" max="5893" width="8.5" style="20" customWidth="1"/>
    <col min="5894" max="5894" width="10.875" style="20" bestFit="1" customWidth="1"/>
    <col min="5895" max="5895" width="12.875" style="20" customWidth="1"/>
    <col min="5896" max="5896" width="3.25" style="20" customWidth="1"/>
    <col min="5897" max="5897" width="21.625" style="20" customWidth="1"/>
    <col min="5898" max="5898" width="9" style="20"/>
    <col min="5899" max="5899" width="8.875" style="20" bestFit="1" customWidth="1"/>
    <col min="5900" max="5900" width="10.75" style="20" customWidth="1"/>
    <col min="5901" max="5901" width="12.75" style="20" bestFit="1" customWidth="1"/>
    <col min="5902" max="6145" width="9" style="20"/>
    <col min="6146" max="6146" width="2.875" style="20" customWidth="1"/>
    <col min="6147" max="6147" width="21.625" style="20" customWidth="1"/>
    <col min="6148" max="6148" width="9" style="20"/>
    <col min="6149" max="6149" width="8.5" style="20" customWidth="1"/>
    <col min="6150" max="6150" width="10.875" style="20" bestFit="1" customWidth="1"/>
    <col min="6151" max="6151" width="12.875" style="20" customWidth="1"/>
    <col min="6152" max="6152" width="3.25" style="20" customWidth="1"/>
    <col min="6153" max="6153" width="21.625" style="20" customWidth="1"/>
    <col min="6154" max="6154" width="9" style="20"/>
    <col min="6155" max="6155" width="8.875" style="20" bestFit="1" customWidth="1"/>
    <col min="6156" max="6156" width="10.75" style="20" customWidth="1"/>
    <col min="6157" max="6157" width="12.75" style="20" bestFit="1" customWidth="1"/>
    <col min="6158" max="6401" width="9" style="20"/>
    <col min="6402" max="6402" width="2.875" style="20" customWidth="1"/>
    <col min="6403" max="6403" width="21.625" style="20" customWidth="1"/>
    <col min="6404" max="6404" width="9" style="20"/>
    <col min="6405" max="6405" width="8.5" style="20" customWidth="1"/>
    <col min="6406" max="6406" width="10.875" style="20" bestFit="1" customWidth="1"/>
    <col min="6407" max="6407" width="12.875" style="20" customWidth="1"/>
    <col min="6408" max="6408" width="3.25" style="20" customWidth="1"/>
    <col min="6409" max="6409" width="21.625" style="20" customWidth="1"/>
    <col min="6410" max="6410" width="9" style="20"/>
    <col min="6411" max="6411" width="8.875" style="20" bestFit="1" customWidth="1"/>
    <col min="6412" max="6412" width="10.75" style="20" customWidth="1"/>
    <col min="6413" max="6413" width="12.75" style="20" bestFit="1" customWidth="1"/>
    <col min="6414" max="6657" width="9" style="20"/>
    <col min="6658" max="6658" width="2.875" style="20" customWidth="1"/>
    <col min="6659" max="6659" width="21.625" style="20" customWidth="1"/>
    <col min="6660" max="6660" width="9" style="20"/>
    <col min="6661" max="6661" width="8.5" style="20" customWidth="1"/>
    <col min="6662" max="6662" width="10.875" style="20" bestFit="1" customWidth="1"/>
    <col min="6663" max="6663" width="12.875" style="20" customWidth="1"/>
    <col min="6664" max="6664" width="3.25" style="20" customWidth="1"/>
    <col min="6665" max="6665" width="21.625" style="20" customWidth="1"/>
    <col min="6666" max="6666" width="9" style="20"/>
    <col min="6667" max="6667" width="8.875" style="20" bestFit="1" customWidth="1"/>
    <col min="6668" max="6668" width="10.75" style="20" customWidth="1"/>
    <col min="6669" max="6669" width="12.75" style="20" bestFit="1" customWidth="1"/>
    <col min="6670" max="6913" width="9" style="20"/>
    <col min="6914" max="6914" width="2.875" style="20" customWidth="1"/>
    <col min="6915" max="6915" width="21.625" style="20" customWidth="1"/>
    <col min="6916" max="6916" width="9" style="20"/>
    <col min="6917" max="6917" width="8.5" style="20" customWidth="1"/>
    <col min="6918" max="6918" width="10.875" style="20" bestFit="1" customWidth="1"/>
    <col min="6919" max="6919" width="12.875" style="20" customWidth="1"/>
    <col min="6920" max="6920" width="3.25" style="20" customWidth="1"/>
    <col min="6921" max="6921" width="21.625" style="20" customWidth="1"/>
    <col min="6922" max="6922" width="9" style="20"/>
    <col min="6923" max="6923" width="8.875" style="20" bestFit="1" customWidth="1"/>
    <col min="6924" max="6924" width="10.75" style="20" customWidth="1"/>
    <col min="6925" max="6925" width="12.75" style="20" bestFit="1" customWidth="1"/>
    <col min="6926" max="7169" width="9" style="20"/>
    <col min="7170" max="7170" width="2.875" style="20" customWidth="1"/>
    <col min="7171" max="7171" width="21.625" style="20" customWidth="1"/>
    <col min="7172" max="7172" width="9" style="20"/>
    <col min="7173" max="7173" width="8.5" style="20" customWidth="1"/>
    <col min="7174" max="7174" width="10.875" style="20" bestFit="1" customWidth="1"/>
    <col min="7175" max="7175" width="12.875" style="20" customWidth="1"/>
    <col min="7176" max="7176" width="3.25" style="20" customWidth="1"/>
    <col min="7177" max="7177" width="21.625" style="20" customWidth="1"/>
    <col min="7178" max="7178" width="9" style="20"/>
    <col min="7179" max="7179" width="8.875" style="20" bestFit="1" customWidth="1"/>
    <col min="7180" max="7180" width="10.75" style="20" customWidth="1"/>
    <col min="7181" max="7181" width="12.75" style="20" bestFit="1" customWidth="1"/>
    <col min="7182" max="7425" width="9" style="20"/>
    <col min="7426" max="7426" width="2.875" style="20" customWidth="1"/>
    <col min="7427" max="7427" width="21.625" style="20" customWidth="1"/>
    <col min="7428" max="7428" width="9" style="20"/>
    <col min="7429" max="7429" width="8.5" style="20" customWidth="1"/>
    <col min="7430" max="7430" width="10.875" style="20" bestFit="1" customWidth="1"/>
    <col min="7431" max="7431" width="12.875" style="20" customWidth="1"/>
    <col min="7432" max="7432" width="3.25" style="20" customWidth="1"/>
    <col min="7433" max="7433" width="21.625" style="20" customWidth="1"/>
    <col min="7434" max="7434" width="9" style="20"/>
    <col min="7435" max="7435" width="8.875" style="20" bestFit="1" customWidth="1"/>
    <col min="7436" max="7436" width="10.75" style="20" customWidth="1"/>
    <col min="7437" max="7437" width="12.75" style="20" bestFit="1" customWidth="1"/>
    <col min="7438" max="7681" width="9" style="20"/>
    <col min="7682" max="7682" width="2.875" style="20" customWidth="1"/>
    <col min="7683" max="7683" width="21.625" style="20" customWidth="1"/>
    <col min="7684" max="7684" width="9" style="20"/>
    <col min="7685" max="7685" width="8.5" style="20" customWidth="1"/>
    <col min="7686" max="7686" width="10.875" style="20" bestFit="1" customWidth="1"/>
    <col min="7687" max="7687" width="12.875" style="20" customWidth="1"/>
    <col min="7688" max="7688" width="3.25" style="20" customWidth="1"/>
    <col min="7689" max="7689" width="21.625" style="20" customWidth="1"/>
    <col min="7690" max="7690" width="9" style="20"/>
    <col min="7691" max="7691" width="8.875" style="20" bestFit="1" customWidth="1"/>
    <col min="7692" max="7692" width="10.75" style="20" customWidth="1"/>
    <col min="7693" max="7693" width="12.75" style="20" bestFit="1" customWidth="1"/>
    <col min="7694" max="7937" width="9" style="20"/>
    <col min="7938" max="7938" width="2.875" style="20" customWidth="1"/>
    <col min="7939" max="7939" width="21.625" style="20" customWidth="1"/>
    <col min="7940" max="7940" width="9" style="20"/>
    <col min="7941" max="7941" width="8.5" style="20" customWidth="1"/>
    <col min="7942" max="7942" width="10.875" style="20" bestFit="1" customWidth="1"/>
    <col min="7943" max="7943" width="12.875" style="20" customWidth="1"/>
    <col min="7944" max="7944" width="3.25" style="20" customWidth="1"/>
    <col min="7945" max="7945" width="21.625" style="20" customWidth="1"/>
    <col min="7946" max="7946" width="9" style="20"/>
    <col min="7947" max="7947" width="8.875" style="20" bestFit="1" customWidth="1"/>
    <col min="7948" max="7948" width="10.75" style="20" customWidth="1"/>
    <col min="7949" max="7949" width="12.75" style="20" bestFit="1" customWidth="1"/>
    <col min="7950" max="8193" width="9" style="20"/>
    <col min="8194" max="8194" width="2.875" style="20" customWidth="1"/>
    <col min="8195" max="8195" width="21.625" style="20" customWidth="1"/>
    <col min="8196" max="8196" width="9" style="20"/>
    <col min="8197" max="8197" width="8.5" style="20" customWidth="1"/>
    <col min="8198" max="8198" width="10.875" style="20" bestFit="1" customWidth="1"/>
    <col min="8199" max="8199" width="12.875" style="20" customWidth="1"/>
    <col min="8200" max="8200" width="3.25" style="20" customWidth="1"/>
    <col min="8201" max="8201" width="21.625" style="20" customWidth="1"/>
    <col min="8202" max="8202" width="9" style="20"/>
    <col min="8203" max="8203" width="8.875" style="20" bestFit="1" customWidth="1"/>
    <col min="8204" max="8204" width="10.75" style="20" customWidth="1"/>
    <col min="8205" max="8205" width="12.75" style="20" bestFit="1" customWidth="1"/>
    <col min="8206" max="8449" width="9" style="20"/>
    <col min="8450" max="8450" width="2.875" style="20" customWidth="1"/>
    <col min="8451" max="8451" width="21.625" style="20" customWidth="1"/>
    <col min="8452" max="8452" width="9" style="20"/>
    <col min="8453" max="8453" width="8.5" style="20" customWidth="1"/>
    <col min="8454" max="8454" width="10.875" style="20" bestFit="1" customWidth="1"/>
    <col min="8455" max="8455" width="12.875" style="20" customWidth="1"/>
    <col min="8456" max="8456" width="3.25" style="20" customWidth="1"/>
    <col min="8457" max="8457" width="21.625" style="20" customWidth="1"/>
    <col min="8458" max="8458" width="9" style="20"/>
    <col min="8459" max="8459" width="8.875" style="20" bestFit="1" customWidth="1"/>
    <col min="8460" max="8460" width="10.75" style="20" customWidth="1"/>
    <col min="8461" max="8461" width="12.75" style="20" bestFit="1" customWidth="1"/>
    <col min="8462" max="8705" width="9" style="20"/>
    <col min="8706" max="8706" width="2.875" style="20" customWidth="1"/>
    <col min="8707" max="8707" width="21.625" style="20" customWidth="1"/>
    <col min="8708" max="8708" width="9" style="20"/>
    <col min="8709" max="8709" width="8.5" style="20" customWidth="1"/>
    <col min="8710" max="8710" width="10.875" style="20" bestFit="1" customWidth="1"/>
    <col min="8711" max="8711" width="12.875" style="20" customWidth="1"/>
    <col min="8712" max="8712" width="3.25" style="20" customWidth="1"/>
    <col min="8713" max="8713" width="21.625" style="20" customWidth="1"/>
    <col min="8714" max="8714" width="9" style="20"/>
    <col min="8715" max="8715" width="8.875" style="20" bestFit="1" customWidth="1"/>
    <col min="8716" max="8716" width="10.75" style="20" customWidth="1"/>
    <col min="8717" max="8717" width="12.75" style="20" bestFit="1" customWidth="1"/>
    <col min="8718" max="8961" width="9" style="20"/>
    <col min="8962" max="8962" width="2.875" style="20" customWidth="1"/>
    <col min="8963" max="8963" width="21.625" style="20" customWidth="1"/>
    <col min="8964" max="8964" width="9" style="20"/>
    <col min="8965" max="8965" width="8.5" style="20" customWidth="1"/>
    <col min="8966" max="8966" width="10.875" style="20" bestFit="1" customWidth="1"/>
    <col min="8967" max="8967" width="12.875" style="20" customWidth="1"/>
    <col min="8968" max="8968" width="3.25" style="20" customWidth="1"/>
    <col min="8969" max="8969" width="21.625" style="20" customWidth="1"/>
    <col min="8970" max="8970" width="9" style="20"/>
    <col min="8971" max="8971" width="8.875" style="20" bestFit="1" customWidth="1"/>
    <col min="8972" max="8972" width="10.75" style="20" customWidth="1"/>
    <col min="8973" max="8973" width="12.75" style="20" bestFit="1" customWidth="1"/>
    <col min="8974" max="9217" width="9" style="20"/>
    <col min="9218" max="9218" width="2.875" style="20" customWidth="1"/>
    <col min="9219" max="9219" width="21.625" style="20" customWidth="1"/>
    <col min="9220" max="9220" width="9" style="20"/>
    <col min="9221" max="9221" width="8.5" style="20" customWidth="1"/>
    <col min="9222" max="9222" width="10.875" style="20" bestFit="1" customWidth="1"/>
    <col min="9223" max="9223" width="12.875" style="20" customWidth="1"/>
    <col min="9224" max="9224" width="3.25" style="20" customWidth="1"/>
    <col min="9225" max="9225" width="21.625" style="20" customWidth="1"/>
    <col min="9226" max="9226" width="9" style="20"/>
    <col min="9227" max="9227" width="8.875" style="20" bestFit="1" customWidth="1"/>
    <col min="9228" max="9228" width="10.75" style="20" customWidth="1"/>
    <col min="9229" max="9229" width="12.75" style="20" bestFit="1" customWidth="1"/>
    <col min="9230" max="9473" width="9" style="20"/>
    <col min="9474" max="9474" width="2.875" style="20" customWidth="1"/>
    <col min="9475" max="9475" width="21.625" style="20" customWidth="1"/>
    <col min="9476" max="9476" width="9" style="20"/>
    <col min="9477" max="9477" width="8.5" style="20" customWidth="1"/>
    <col min="9478" max="9478" width="10.875" style="20" bestFit="1" customWidth="1"/>
    <col min="9479" max="9479" width="12.875" style="20" customWidth="1"/>
    <col min="9480" max="9480" width="3.25" style="20" customWidth="1"/>
    <col min="9481" max="9481" width="21.625" style="20" customWidth="1"/>
    <col min="9482" max="9482" width="9" style="20"/>
    <col min="9483" max="9483" width="8.875" style="20" bestFit="1" customWidth="1"/>
    <col min="9484" max="9484" width="10.75" style="20" customWidth="1"/>
    <col min="9485" max="9485" width="12.75" style="20" bestFit="1" customWidth="1"/>
    <col min="9486" max="9729" width="9" style="20"/>
    <col min="9730" max="9730" width="2.875" style="20" customWidth="1"/>
    <col min="9731" max="9731" width="21.625" style="20" customWidth="1"/>
    <col min="9732" max="9732" width="9" style="20"/>
    <col min="9733" max="9733" width="8.5" style="20" customWidth="1"/>
    <col min="9734" max="9734" width="10.875" style="20" bestFit="1" customWidth="1"/>
    <col min="9735" max="9735" width="12.875" style="20" customWidth="1"/>
    <col min="9736" max="9736" width="3.25" style="20" customWidth="1"/>
    <col min="9737" max="9737" width="21.625" style="20" customWidth="1"/>
    <col min="9738" max="9738" width="9" style="20"/>
    <col min="9739" max="9739" width="8.875" style="20" bestFit="1" customWidth="1"/>
    <col min="9740" max="9740" width="10.75" style="20" customWidth="1"/>
    <col min="9741" max="9741" width="12.75" style="20" bestFit="1" customWidth="1"/>
    <col min="9742" max="9985" width="9" style="20"/>
    <col min="9986" max="9986" width="2.875" style="20" customWidth="1"/>
    <col min="9987" max="9987" width="21.625" style="20" customWidth="1"/>
    <col min="9988" max="9988" width="9" style="20"/>
    <col min="9989" max="9989" width="8.5" style="20" customWidth="1"/>
    <col min="9990" max="9990" width="10.875" style="20" bestFit="1" customWidth="1"/>
    <col min="9991" max="9991" width="12.875" style="20" customWidth="1"/>
    <col min="9992" max="9992" width="3.25" style="20" customWidth="1"/>
    <col min="9993" max="9993" width="21.625" style="20" customWidth="1"/>
    <col min="9994" max="9994" width="9" style="20"/>
    <col min="9995" max="9995" width="8.875" style="20" bestFit="1" customWidth="1"/>
    <col min="9996" max="9996" width="10.75" style="20" customWidth="1"/>
    <col min="9997" max="9997" width="12.75" style="20" bestFit="1" customWidth="1"/>
    <col min="9998" max="10241" width="9" style="20"/>
    <col min="10242" max="10242" width="2.875" style="20" customWidth="1"/>
    <col min="10243" max="10243" width="21.625" style="20" customWidth="1"/>
    <col min="10244" max="10244" width="9" style="20"/>
    <col min="10245" max="10245" width="8.5" style="20" customWidth="1"/>
    <col min="10246" max="10246" width="10.875" style="20" bestFit="1" customWidth="1"/>
    <col min="10247" max="10247" width="12.875" style="20" customWidth="1"/>
    <col min="10248" max="10248" width="3.25" style="20" customWidth="1"/>
    <col min="10249" max="10249" width="21.625" style="20" customWidth="1"/>
    <col min="10250" max="10250" width="9" style="20"/>
    <col min="10251" max="10251" width="8.875" style="20" bestFit="1" customWidth="1"/>
    <col min="10252" max="10252" width="10.75" style="20" customWidth="1"/>
    <col min="10253" max="10253" width="12.75" style="20" bestFit="1" customWidth="1"/>
    <col min="10254" max="10497" width="9" style="20"/>
    <col min="10498" max="10498" width="2.875" style="20" customWidth="1"/>
    <col min="10499" max="10499" width="21.625" style="20" customWidth="1"/>
    <col min="10500" max="10500" width="9" style="20"/>
    <col min="10501" max="10501" width="8.5" style="20" customWidth="1"/>
    <col min="10502" max="10502" width="10.875" style="20" bestFit="1" customWidth="1"/>
    <col min="10503" max="10503" width="12.875" style="20" customWidth="1"/>
    <col min="10504" max="10504" width="3.25" style="20" customWidth="1"/>
    <col min="10505" max="10505" width="21.625" style="20" customWidth="1"/>
    <col min="10506" max="10506" width="9" style="20"/>
    <col min="10507" max="10507" width="8.875" style="20" bestFit="1" customWidth="1"/>
    <col min="10508" max="10508" width="10.75" style="20" customWidth="1"/>
    <col min="10509" max="10509" width="12.75" style="20" bestFit="1" customWidth="1"/>
    <col min="10510" max="10753" width="9" style="20"/>
    <col min="10754" max="10754" width="2.875" style="20" customWidth="1"/>
    <col min="10755" max="10755" width="21.625" style="20" customWidth="1"/>
    <col min="10756" max="10756" width="9" style="20"/>
    <col min="10757" max="10757" width="8.5" style="20" customWidth="1"/>
    <col min="10758" max="10758" width="10.875" style="20" bestFit="1" customWidth="1"/>
    <col min="10759" max="10759" width="12.875" style="20" customWidth="1"/>
    <col min="10760" max="10760" width="3.25" style="20" customWidth="1"/>
    <col min="10761" max="10761" width="21.625" style="20" customWidth="1"/>
    <col min="10762" max="10762" width="9" style="20"/>
    <col min="10763" max="10763" width="8.875" style="20" bestFit="1" customWidth="1"/>
    <col min="10764" max="10764" width="10.75" style="20" customWidth="1"/>
    <col min="10765" max="10765" width="12.75" style="20" bestFit="1" customWidth="1"/>
    <col min="10766" max="11009" width="9" style="20"/>
    <col min="11010" max="11010" width="2.875" style="20" customWidth="1"/>
    <col min="11011" max="11011" width="21.625" style="20" customWidth="1"/>
    <col min="11012" max="11012" width="9" style="20"/>
    <col min="11013" max="11013" width="8.5" style="20" customWidth="1"/>
    <col min="11014" max="11014" width="10.875" style="20" bestFit="1" customWidth="1"/>
    <col min="11015" max="11015" width="12.875" style="20" customWidth="1"/>
    <col min="11016" max="11016" width="3.25" style="20" customWidth="1"/>
    <col min="11017" max="11017" width="21.625" style="20" customWidth="1"/>
    <col min="11018" max="11018" width="9" style="20"/>
    <col min="11019" max="11019" width="8.875" style="20" bestFit="1" customWidth="1"/>
    <col min="11020" max="11020" width="10.75" style="20" customWidth="1"/>
    <col min="11021" max="11021" width="12.75" style="20" bestFit="1" customWidth="1"/>
    <col min="11022" max="11265" width="9" style="20"/>
    <col min="11266" max="11266" width="2.875" style="20" customWidth="1"/>
    <col min="11267" max="11267" width="21.625" style="20" customWidth="1"/>
    <col min="11268" max="11268" width="9" style="20"/>
    <col min="11269" max="11269" width="8.5" style="20" customWidth="1"/>
    <col min="11270" max="11270" width="10.875" style="20" bestFit="1" customWidth="1"/>
    <col min="11271" max="11271" width="12.875" style="20" customWidth="1"/>
    <col min="11272" max="11272" width="3.25" style="20" customWidth="1"/>
    <col min="11273" max="11273" width="21.625" style="20" customWidth="1"/>
    <col min="11274" max="11274" width="9" style="20"/>
    <col min="11275" max="11275" width="8.875" style="20" bestFit="1" customWidth="1"/>
    <col min="11276" max="11276" width="10.75" style="20" customWidth="1"/>
    <col min="11277" max="11277" width="12.75" style="20" bestFit="1" customWidth="1"/>
    <col min="11278" max="11521" width="9" style="20"/>
    <col min="11522" max="11522" width="2.875" style="20" customWidth="1"/>
    <col min="11523" max="11523" width="21.625" style="20" customWidth="1"/>
    <col min="11524" max="11524" width="9" style="20"/>
    <col min="11525" max="11525" width="8.5" style="20" customWidth="1"/>
    <col min="11526" max="11526" width="10.875" style="20" bestFit="1" customWidth="1"/>
    <col min="11527" max="11527" width="12.875" style="20" customWidth="1"/>
    <col min="11528" max="11528" width="3.25" style="20" customWidth="1"/>
    <col min="11529" max="11529" width="21.625" style="20" customWidth="1"/>
    <col min="11530" max="11530" width="9" style="20"/>
    <col min="11531" max="11531" width="8.875" style="20" bestFit="1" customWidth="1"/>
    <col min="11532" max="11532" width="10.75" style="20" customWidth="1"/>
    <col min="11533" max="11533" width="12.75" style="20" bestFit="1" customWidth="1"/>
    <col min="11534" max="11777" width="9" style="20"/>
    <col min="11778" max="11778" width="2.875" style="20" customWidth="1"/>
    <col min="11779" max="11779" width="21.625" style="20" customWidth="1"/>
    <col min="11780" max="11780" width="9" style="20"/>
    <col min="11781" max="11781" width="8.5" style="20" customWidth="1"/>
    <col min="11782" max="11782" width="10.875" style="20" bestFit="1" customWidth="1"/>
    <col min="11783" max="11783" width="12.875" style="20" customWidth="1"/>
    <col min="11784" max="11784" width="3.25" style="20" customWidth="1"/>
    <col min="11785" max="11785" width="21.625" style="20" customWidth="1"/>
    <col min="11786" max="11786" width="9" style="20"/>
    <col min="11787" max="11787" width="8.875" style="20" bestFit="1" customWidth="1"/>
    <col min="11788" max="11788" width="10.75" style="20" customWidth="1"/>
    <col min="11789" max="11789" width="12.75" style="20" bestFit="1" customWidth="1"/>
    <col min="11790" max="12033" width="9" style="20"/>
    <col min="12034" max="12034" width="2.875" style="20" customWidth="1"/>
    <col min="12035" max="12035" width="21.625" style="20" customWidth="1"/>
    <col min="12036" max="12036" width="9" style="20"/>
    <col min="12037" max="12037" width="8.5" style="20" customWidth="1"/>
    <col min="12038" max="12038" width="10.875" style="20" bestFit="1" customWidth="1"/>
    <col min="12039" max="12039" width="12.875" style="20" customWidth="1"/>
    <col min="12040" max="12040" width="3.25" style="20" customWidth="1"/>
    <col min="12041" max="12041" width="21.625" style="20" customWidth="1"/>
    <col min="12042" max="12042" width="9" style="20"/>
    <col min="12043" max="12043" width="8.875" style="20" bestFit="1" customWidth="1"/>
    <col min="12044" max="12044" width="10.75" style="20" customWidth="1"/>
    <col min="12045" max="12045" width="12.75" style="20" bestFit="1" customWidth="1"/>
    <col min="12046" max="12289" width="9" style="20"/>
    <col min="12290" max="12290" width="2.875" style="20" customWidth="1"/>
    <col min="12291" max="12291" width="21.625" style="20" customWidth="1"/>
    <col min="12292" max="12292" width="9" style="20"/>
    <col min="12293" max="12293" width="8.5" style="20" customWidth="1"/>
    <col min="12294" max="12294" width="10.875" style="20" bestFit="1" customWidth="1"/>
    <col min="12295" max="12295" width="12.875" style="20" customWidth="1"/>
    <col min="12296" max="12296" width="3.25" style="20" customWidth="1"/>
    <col min="12297" max="12297" width="21.625" style="20" customWidth="1"/>
    <col min="12298" max="12298" width="9" style="20"/>
    <col min="12299" max="12299" width="8.875" style="20" bestFit="1" customWidth="1"/>
    <col min="12300" max="12300" width="10.75" style="20" customWidth="1"/>
    <col min="12301" max="12301" width="12.75" style="20" bestFit="1" customWidth="1"/>
    <col min="12302" max="12545" width="9" style="20"/>
    <col min="12546" max="12546" width="2.875" style="20" customWidth="1"/>
    <col min="12547" max="12547" width="21.625" style="20" customWidth="1"/>
    <col min="12548" max="12548" width="9" style="20"/>
    <col min="12549" max="12549" width="8.5" style="20" customWidth="1"/>
    <col min="12550" max="12550" width="10.875" style="20" bestFit="1" customWidth="1"/>
    <col min="12551" max="12551" width="12.875" style="20" customWidth="1"/>
    <col min="12552" max="12552" width="3.25" style="20" customWidth="1"/>
    <col min="12553" max="12553" width="21.625" style="20" customWidth="1"/>
    <col min="12554" max="12554" width="9" style="20"/>
    <col min="12555" max="12555" width="8.875" style="20" bestFit="1" customWidth="1"/>
    <col min="12556" max="12556" width="10.75" style="20" customWidth="1"/>
    <col min="12557" max="12557" width="12.75" style="20" bestFit="1" customWidth="1"/>
    <col min="12558" max="12801" width="9" style="20"/>
    <col min="12802" max="12802" width="2.875" style="20" customWidth="1"/>
    <col min="12803" max="12803" width="21.625" style="20" customWidth="1"/>
    <col min="12804" max="12804" width="9" style="20"/>
    <col min="12805" max="12805" width="8.5" style="20" customWidth="1"/>
    <col min="12806" max="12806" width="10.875" style="20" bestFit="1" customWidth="1"/>
    <col min="12807" max="12807" width="12.875" style="20" customWidth="1"/>
    <col min="12808" max="12808" width="3.25" style="20" customWidth="1"/>
    <col min="12809" max="12809" width="21.625" style="20" customWidth="1"/>
    <col min="12810" max="12810" width="9" style="20"/>
    <col min="12811" max="12811" width="8.875" style="20" bestFit="1" customWidth="1"/>
    <col min="12812" max="12812" width="10.75" style="20" customWidth="1"/>
    <col min="12813" max="12813" width="12.75" style="20" bestFit="1" customWidth="1"/>
    <col min="12814" max="13057" width="9" style="20"/>
    <col min="13058" max="13058" width="2.875" style="20" customWidth="1"/>
    <col min="13059" max="13059" width="21.625" style="20" customWidth="1"/>
    <col min="13060" max="13060" width="9" style="20"/>
    <col min="13061" max="13061" width="8.5" style="20" customWidth="1"/>
    <col min="13062" max="13062" width="10.875" style="20" bestFit="1" customWidth="1"/>
    <col min="13063" max="13063" width="12.875" style="20" customWidth="1"/>
    <col min="13064" max="13064" width="3.25" style="20" customWidth="1"/>
    <col min="13065" max="13065" width="21.625" style="20" customWidth="1"/>
    <col min="13066" max="13066" width="9" style="20"/>
    <col min="13067" max="13067" width="8.875" style="20" bestFit="1" customWidth="1"/>
    <col min="13068" max="13068" width="10.75" style="20" customWidth="1"/>
    <col min="13069" max="13069" width="12.75" style="20" bestFit="1" customWidth="1"/>
    <col min="13070" max="13313" width="9" style="20"/>
    <col min="13314" max="13314" width="2.875" style="20" customWidth="1"/>
    <col min="13315" max="13315" width="21.625" style="20" customWidth="1"/>
    <col min="13316" max="13316" width="9" style="20"/>
    <col min="13317" max="13317" width="8.5" style="20" customWidth="1"/>
    <col min="13318" max="13318" width="10.875" style="20" bestFit="1" customWidth="1"/>
    <col min="13319" max="13319" width="12.875" style="20" customWidth="1"/>
    <col min="13320" max="13320" width="3.25" style="20" customWidth="1"/>
    <col min="13321" max="13321" width="21.625" style="20" customWidth="1"/>
    <col min="13322" max="13322" width="9" style="20"/>
    <col min="13323" max="13323" width="8.875" style="20" bestFit="1" customWidth="1"/>
    <col min="13324" max="13324" width="10.75" style="20" customWidth="1"/>
    <col min="13325" max="13325" width="12.75" style="20" bestFit="1" customWidth="1"/>
    <col min="13326" max="13569" width="9" style="20"/>
    <col min="13570" max="13570" width="2.875" style="20" customWidth="1"/>
    <col min="13571" max="13571" width="21.625" style="20" customWidth="1"/>
    <col min="13572" max="13572" width="9" style="20"/>
    <col min="13573" max="13573" width="8.5" style="20" customWidth="1"/>
    <col min="13574" max="13574" width="10.875" style="20" bestFit="1" customWidth="1"/>
    <col min="13575" max="13575" width="12.875" style="20" customWidth="1"/>
    <col min="13576" max="13576" width="3.25" style="20" customWidth="1"/>
    <col min="13577" max="13577" width="21.625" style="20" customWidth="1"/>
    <col min="13578" max="13578" width="9" style="20"/>
    <col min="13579" max="13579" width="8.875" style="20" bestFit="1" customWidth="1"/>
    <col min="13580" max="13580" width="10.75" style="20" customWidth="1"/>
    <col min="13581" max="13581" width="12.75" style="20" bestFit="1" customWidth="1"/>
    <col min="13582" max="13825" width="9" style="20"/>
    <col min="13826" max="13826" width="2.875" style="20" customWidth="1"/>
    <col min="13827" max="13827" width="21.625" style="20" customWidth="1"/>
    <col min="13828" max="13828" width="9" style="20"/>
    <col min="13829" max="13829" width="8.5" style="20" customWidth="1"/>
    <col min="13830" max="13830" width="10.875" style="20" bestFit="1" customWidth="1"/>
    <col min="13831" max="13831" width="12.875" style="20" customWidth="1"/>
    <col min="13832" max="13832" width="3.25" style="20" customWidth="1"/>
    <col min="13833" max="13833" width="21.625" style="20" customWidth="1"/>
    <col min="13834" max="13834" width="9" style="20"/>
    <col min="13835" max="13835" width="8.875" style="20" bestFit="1" customWidth="1"/>
    <col min="13836" max="13836" width="10.75" style="20" customWidth="1"/>
    <col min="13837" max="13837" width="12.75" style="20" bestFit="1" customWidth="1"/>
    <col min="13838" max="14081" width="9" style="20"/>
    <col min="14082" max="14082" width="2.875" style="20" customWidth="1"/>
    <col min="14083" max="14083" width="21.625" style="20" customWidth="1"/>
    <col min="14084" max="14084" width="9" style="20"/>
    <col min="14085" max="14085" width="8.5" style="20" customWidth="1"/>
    <col min="14086" max="14086" width="10.875" style="20" bestFit="1" customWidth="1"/>
    <col min="14087" max="14087" width="12.875" style="20" customWidth="1"/>
    <col min="14088" max="14088" width="3.25" style="20" customWidth="1"/>
    <col min="14089" max="14089" width="21.625" style="20" customWidth="1"/>
    <col min="14090" max="14090" width="9" style="20"/>
    <col min="14091" max="14091" width="8.875" style="20" bestFit="1" customWidth="1"/>
    <col min="14092" max="14092" width="10.75" style="20" customWidth="1"/>
    <col min="14093" max="14093" width="12.75" style="20" bestFit="1" customWidth="1"/>
    <col min="14094" max="14337" width="9" style="20"/>
    <col min="14338" max="14338" width="2.875" style="20" customWidth="1"/>
    <col min="14339" max="14339" width="21.625" style="20" customWidth="1"/>
    <col min="14340" max="14340" width="9" style="20"/>
    <col min="14341" max="14341" width="8.5" style="20" customWidth="1"/>
    <col min="14342" max="14342" width="10.875" style="20" bestFit="1" customWidth="1"/>
    <col min="14343" max="14343" width="12.875" style="20" customWidth="1"/>
    <col min="14344" max="14344" width="3.25" style="20" customWidth="1"/>
    <col min="14345" max="14345" width="21.625" style="20" customWidth="1"/>
    <col min="14346" max="14346" width="9" style="20"/>
    <col min="14347" max="14347" width="8.875" style="20" bestFit="1" customWidth="1"/>
    <col min="14348" max="14348" width="10.75" style="20" customWidth="1"/>
    <col min="14349" max="14349" width="12.75" style="20" bestFit="1" customWidth="1"/>
    <col min="14350" max="14593" width="9" style="20"/>
    <col min="14594" max="14594" width="2.875" style="20" customWidth="1"/>
    <col min="14595" max="14595" width="21.625" style="20" customWidth="1"/>
    <col min="14596" max="14596" width="9" style="20"/>
    <col min="14597" max="14597" width="8.5" style="20" customWidth="1"/>
    <col min="14598" max="14598" width="10.875" style="20" bestFit="1" customWidth="1"/>
    <col min="14599" max="14599" width="12.875" style="20" customWidth="1"/>
    <col min="14600" max="14600" width="3.25" style="20" customWidth="1"/>
    <col min="14601" max="14601" width="21.625" style="20" customWidth="1"/>
    <col min="14602" max="14602" width="9" style="20"/>
    <col min="14603" max="14603" width="8.875" style="20" bestFit="1" customWidth="1"/>
    <col min="14604" max="14604" width="10.75" style="20" customWidth="1"/>
    <col min="14605" max="14605" width="12.75" style="20" bestFit="1" customWidth="1"/>
    <col min="14606" max="14849" width="9" style="20"/>
    <col min="14850" max="14850" width="2.875" style="20" customWidth="1"/>
    <col min="14851" max="14851" width="21.625" style="20" customWidth="1"/>
    <col min="14852" max="14852" width="9" style="20"/>
    <col min="14853" max="14853" width="8.5" style="20" customWidth="1"/>
    <col min="14854" max="14854" width="10.875" style="20" bestFit="1" customWidth="1"/>
    <col min="14855" max="14855" width="12.875" style="20" customWidth="1"/>
    <col min="14856" max="14856" width="3.25" style="20" customWidth="1"/>
    <col min="14857" max="14857" width="21.625" style="20" customWidth="1"/>
    <col min="14858" max="14858" width="9" style="20"/>
    <col min="14859" max="14859" width="8.875" style="20" bestFit="1" customWidth="1"/>
    <col min="14860" max="14860" width="10.75" style="20" customWidth="1"/>
    <col min="14861" max="14861" width="12.75" style="20" bestFit="1" customWidth="1"/>
    <col min="14862" max="15105" width="9" style="20"/>
    <col min="15106" max="15106" width="2.875" style="20" customWidth="1"/>
    <col min="15107" max="15107" width="21.625" style="20" customWidth="1"/>
    <col min="15108" max="15108" width="9" style="20"/>
    <col min="15109" max="15109" width="8.5" style="20" customWidth="1"/>
    <col min="15110" max="15110" width="10.875" style="20" bestFit="1" customWidth="1"/>
    <col min="15111" max="15111" width="12.875" style="20" customWidth="1"/>
    <col min="15112" max="15112" width="3.25" style="20" customWidth="1"/>
    <col min="15113" max="15113" width="21.625" style="20" customWidth="1"/>
    <col min="15114" max="15114" width="9" style="20"/>
    <col min="15115" max="15115" width="8.875" style="20" bestFit="1" customWidth="1"/>
    <col min="15116" max="15116" width="10.75" style="20" customWidth="1"/>
    <col min="15117" max="15117" width="12.75" style="20" bestFit="1" customWidth="1"/>
    <col min="15118" max="15361" width="9" style="20"/>
    <col min="15362" max="15362" width="2.875" style="20" customWidth="1"/>
    <col min="15363" max="15363" width="21.625" style="20" customWidth="1"/>
    <col min="15364" max="15364" width="9" style="20"/>
    <col min="15365" max="15365" width="8.5" style="20" customWidth="1"/>
    <col min="15366" max="15366" width="10.875" style="20" bestFit="1" customWidth="1"/>
    <col min="15367" max="15367" width="12.875" style="20" customWidth="1"/>
    <col min="15368" max="15368" width="3.25" style="20" customWidth="1"/>
    <col min="15369" max="15369" width="21.625" style="20" customWidth="1"/>
    <col min="15370" max="15370" width="9" style="20"/>
    <col min="15371" max="15371" width="8.875" style="20" bestFit="1" customWidth="1"/>
    <col min="15372" max="15372" width="10.75" style="20" customWidth="1"/>
    <col min="15373" max="15373" width="12.75" style="20" bestFit="1" customWidth="1"/>
    <col min="15374" max="15617" width="9" style="20"/>
    <col min="15618" max="15618" width="2.875" style="20" customWidth="1"/>
    <col min="15619" max="15619" width="21.625" style="20" customWidth="1"/>
    <col min="15620" max="15620" width="9" style="20"/>
    <col min="15621" max="15621" width="8.5" style="20" customWidth="1"/>
    <col min="15622" max="15622" width="10.875" style="20" bestFit="1" customWidth="1"/>
    <col min="15623" max="15623" width="12.875" style="20" customWidth="1"/>
    <col min="15624" max="15624" width="3.25" style="20" customWidth="1"/>
    <col min="15625" max="15625" width="21.625" style="20" customWidth="1"/>
    <col min="15626" max="15626" width="9" style="20"/>
    <col min="15627" max="15627" width="8.875" style="20" bestFit="1" customWidth="1"/>
    <col min="15628" max="15628" width="10.75" style="20" customWidth="1"/>
    <col min="15629" max="15629" width="12.75" style="20" bestFit="1" customWidth="1"/>
    <col min="15630" max="15873" width="9" style="20"/>
    <col min="15874" max="15874" width="2.875" style="20" customWidth="1"/>
    <col min="15875" max="15875" width="21.625" style="20" customWidth="1"/>
    <col min="15876" max="15876" width="9" style="20"/>
    <col min="15877" max="15877" width="8.5" style="20" customWidth="1"/>
    <col min="15878" max="15878" width="10.875" style="20" bestFit="1" customWidth="1"/>
    <col min="15879" max="15879" width="12.875" style="20" customWidth="1"/>
    <col min="15880" max="15880" width="3.25" style="20" customWidth="1"/>
    <col min="15881" max="15881" width="21.625" style="20" customWidth="1"/>
    <col min="15882" max="15882" width="9" style="20"/>
    <col min="15883" max="15883" width="8.875" style="20" bestFit="1" customWidth="1"/>
    <col min="15884" max="15884" width="10.75" style="20" customWidth="1"/>
    <col min="15885" max="15885" width="12.75" style="20" bestFit="1" customWidth="1"/>
    <col min="15886" max="16129" width="9" style="20"/>
    <col min="16130" max="16130" width="2.875" style="20" customWidth="1"/>
    <col min="16131" max="16131" width="21.625" style="20" customWidth="1"/>
    <col min="16132" max="16132" width="9" style="20"/>
    <col min="16133" max="16133" width="8.5" style="20" customWidth="1"/>
    <col min="16134" max="16134" width="10.875" style="20" bestFit="1" customWidth="1"/>
    <col min="16135" max="16135" width="12.875" style="20" customWidth="1"/>
    <col min="16136" max="16136" width="3.25" style="20" customWidth="1"/>
    <col min="16137" max="16137" width="21.625" style="20" customWidth="1"/>
    <col min="16138" max="16138" width="9" style="20"/>
    <col min="16139" max="16139" width="8.875" style="20" bestFit="1" customWidth="1"/>
    <col min="16140" max="16140" width="10.75" style="20" customWidth="1"/>
    <col min="16141" max="16141" width="12.75" style="20" bestFit="1" customWidth="1"/>
    <col min="16142" max="16384" width="9" style="20"/>
  </cols>
  <sheetData>
    <row r="1" spans="1:14" ht="21.75" customHeight="1" x14ac:dyDescent="0.2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21.75" customHeight="1" x14ac:dyDescent="0.2">
      <c r="A2" s="90" t="s">
        <v>0</v>
      </c>
      <c r="B2" s="91"/>
      <c r="C2" s="91"/>
      <c r="D2" s="91"/>
      <c r="E2" s="91"/>
      <c r="F2" s="91"/>
      <c r="G2" s="92"/>
      <c r="H2" s="93" t="s">
        <v>1</v>
      </c>
      <c r="I2" s="93"/>
      <c r="J2" s="93"/>
      <c r="K2" s="93"/>
      <c r="L2" s="93"/>
      <c r="M2" s="93"/>
      <c r="N2" s="93"/>
    </row>
    <row r="3" spans="1:14" s="21" customFormat="1" ht="21.75" customHeight="1" x14ac:dyDescent="0.2">
      <c r="A3" s="65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2</v>
      </c>
      <c r="I3" s="65" t="s">
        <v>3</v>
      </c>
      <c r="J3" s="65" t="s">
        <v>4</v>
      </c>
      <c r="K3" s="65" t="s">
        <v>5</v>
      </c>
      <c r="L3" s="65" t="s">
        <v>6</v>
      </c>
      <c r="M3" s="65" t="s">
        <v>7</v>
      </c>
      <c r="N3" s="65" t="s">
        <v>9</v>
      </c>
    </row>
    <row r="4" spans="1:14" ht="75" x14ac:dyDescent="0.2">
      <c r="A4" s="10">
        <v>1</v>
      </c>
      <c r="B4" s="50" t="s">
        <v>52</v>
      </c>
      <c r="C4" s="10" t="s">
        <v>53</v>
      </c>
      <c r="D4" s="73">
        <v>5</v>
      </c>
      <c r="E4" s="71">
        <v>151060</v>
      </c>
      <c r="F4" s="71">
        <v>13743943.6972</v>
      </c>
      <c r="G4" s="22" t="s">
        <v>62</v>
      </c>
      <c r="H4" s="10">
        <v>1</v>
      </c>
      <c r="I4" s="5" t="s">
        <v>78</v>
      </c>
      <c r="J4" s="6" t="s">
        <v>23</v>
      </c>
      <c r="K4" s="7">
        <v>4750</v>
      </c>
      <c r="L4" s="7">
        <v>231910.5</v>
      </c>
      <c r="M4" s="7">
        <v>83834219.609439999</v>
      </c>
      <c r="N4" s="13" t="s">
        <v>39</v>
      </c>
    </row>
    <row r="5" spans="1:14" ht="18.75" x14ac:dyDescent="0.2">
      <c r="A5" s="26">
        <v>2</v>
      </c>
      <c r="B5" s="74" t="s">
        <v>38</v>
      </c>
      <c r="C5" s="26" t="s">
        <v>40</v>
      </c>
      <c r="D5" s="75">
        <v>480</v>
      </c>
      <c r="E5" s="72">
        <v>48000</v>
      </c>
      <c r="F5" s="72">
        <v>5978705.2800000003</v>
      </c>
      <c r="G5" s="28" t="s">
        <v>39</v>
      </c>
      <c r="H5" s="26">
        <v>2</v>
      </c>
      <c r="I5" s="29" t="s">
        <v>55</v>
      </c>
      <c r="J5" s="30" t="s">
        <v>23</v>
      </c>
      <c r="K5" s="35">
        <v>495196</v>
      </c>
      <c r="L5" s="35">
        <v>14893.6</v>
      </c>
      <c r="M5" s="35">
        <v>13210052.606799999</v>
      </c>
      <c r="N5" s="31" t="s">
        <v>73</v>
      </c>
    </row>
    <row r="6" spans="1:14" ht="18.75" x14ac:dyDescent="0.2">
      <c r="A6" s="26">
        <v>3</v>
      </c>
      <c r="B6" s="74" t="s">
        <v>59</v>
      </c>
      <c r="C6" s="26" t="s">
        <v>53</v>
      </c>
      <c r="D6" s="75">
        <v>1</v>
      </c>
      <c r="E6" s="72">
        <v>43800</v>
      </c>
      <c r="F6" s="72">
        <v>5854148.9199999999</v>
      </c>
      <c r="G6" s="28" t="s">
        <v>62</v>
      </c>
      <c r="H6" s="26">
        <v>3</v>
      </c>
      <c r="I6" s="69" t="s">
        <v>64</v>
      </c>
      <c r="J6" s="30" t="s">
        <v>23</v>
      </c>
      <c r="K6" s="35">
        <v>8616</v>
      </c>
      <c r="L6" s="35">
        <v>114592</v>
      </c>
      <c r="M6" s="35">
        <v>10207545.6</v>
      </c>
      <c r="N6" s="31" t="s">
        <v>79</v>
      </c>
    </row>
    <row r="7" spans="1:14" ht="18.75" x14ac:dyDescent="0.2">
      <c r="A7" s="26">
        <v>4</v>
      </c>
      <c r="B7" s="74" t="s">
        <v>58</v>
      </c>
      <c r="C7" s="26" t="s">
        <v>23</v>
      </c>
      <c r="D7" s="75">
        <v>12008</v>
      </c>
      <c r="E7" s="72">
        <v>301310</v>
      </c>
      <c r="F7" s="72">
        <v>5504479.7240000004</v>
      </c>
      <c r="G7" s="28" t="s">
        <v>27</v>
      </c>
      <c r="H7" s="26">
        <v>4</v>
      </c>
      <c r="I7" s="77" t="s">
        <v>67</v>
      </c>
      <c r="J7" s="30" t="s">
        <v>77</v>
      </c>
      <c r="K7" s="35">
        <v>3</v>
      </c>
      <c r="L7" s="35">
        <v>6405</v>
      </c>
      <c r="M7" s="35">
        <v>2897940.4235999999</v>
      </c>
      <c r="N7" s="31" t="s">
        <v>28</v>
      </c>
    </row>
    <row r="8" spans="1:14" ht="18.75" x14ac:dyDescent="0.2">
      <c r="A8" s="26">
        <v>5</v>
      </c>
      <c r="B8" s="74" t="s">
        <v>37</v>
      </c>
      <c r="C8" s="26" t="s">
        <v>23</v>
      </c>
      <c r="D8" s="75">
        <v>976</v>
      </c>
      <c r="E8" s="72">
        <v>131920</v>
      </c>
      <c r="F8" s="72">
        <v>2976094.9825599999</v>
      </c>
      <c r="G8" s="28" t="s">
        <v>39</v>
      </c>
      <c r="H8" s="26">
        <v>5</v>
      </c>
      <c r="I8" s="69" t="s">
        <v>76</v>
      </c>
      <c r="J8" s="30" t="s">
        <v>23</v>
      </c>
      <c r="K8" s="35">
        <v>1425</v>
      </c>
      <c r="L8" s="35">
        <v>29070</v>
      </c>
      <c r="M8" s="35">
        <v>2551886.4</v>
      </c>
      <c r="N8" s="31" t="s">
        <v>69</v>
      </c>
    </row>
    <row r="9" spans="1:14" ht="37.5" x14ac:dyDescent="0.2">
      <c r="A9" s="26">
        <v>6</v>
      </c>
      <c r="B9" s="74" t="s">
        <v>54</v>
      </c>
      <c r="C9" s="26" t="s">
        <v>53</v>
      </c>
      <c r="D9" s="75">
        <v>5</v>
      </c>
      <c r="E9" s="72">
        <v>21174</v>
      </c>
      <c r="F9" s="72">
        <v>1929104.6</v>
      </c>
      <c r="G9" s="28" t="s">
        <v>62</v>
      </c>
      <c r="H9" s="26">
        <v>6</v>
      </c>
      <c r="I9" s="69" t="s">
        <v>63</v>
      </c>
      <c r="J9" s="30" t="s">
        <v>23</v>
      </c>
      <c r="K9" s="35">
        <v>29</v>
      </c>
      <c r="L9" s="35">
        <v>4705</v>
      </c>
      <c r="M9" s="35">
        <v>1377387.367912</v>
      </c>
      <c r="N9" s="12" t="s">
        <v>32</v>
      </c>
    </row>
    <row r="10" spans="1:14" ht="37.5" x14ac:dyDescent="0.2">
      <c r="A10" s="26">
        <v>7</v>
      </c>
      <c r="B10" s="74" t="s">
        <v>60</v>
      </c>
      <c r="C10" s="26" t="s">
        <v>61</v>
      </c>
      <c r="D10" s="30">
        <v>37</v>
      </c>
      <c r="E10" s="49">
        <v>40800</v>
      </c>
      <c r="F10" s="49">
        <v>892431.12959999999</v>
      </c>
      <c r="G10" s="28" t="s">
        <v>39</v>
      </c>
      <c r="H10" s="26">
        <v>7</v>
      </c>
      <c r="I10" s="69" t="s">
        <v>22</v>
      </c>
      <c r="J10" s="30" t="s">
        <v>23</v>
      </c>
      <c r="K10" s="35">
        <v>928</v>
      </c>
      <c r="L10" s="35">
        <v>20763</v>
      </c>
      <c r="M10" s="35">
        <v>1113321.2012</v>
      </c>
      <c r="N10" s="31" t="s">
        <v>80</v>
      </c>
    </row>
    <row r="11" spans="1:14" ht="21.75" customHeight="1" x14ac:dyDescent="0.2">
      <c r="A11" s="11">
        <v>8</v>
      </c>
      <c r="B11" s="52" t="s">
        <v>57</v>
      </c>
      <c r="C11" s="11" t="s">
        <v>23</v>
      </c>
      <c r="D11" s="76">
        <v>24</v>
      </c>
      <c r="E11" s="48">
        <v>29300</v>
      </c>
      <c r="F11" s="48">
        <v>640888.0416</v>
      </c>
      <c r="G11" s="28" t="s">
        <v>39</v>
      </c>
      <c r="H11" s="26">
        <v>8</v>
      </c>
      <c r="I11" s="70" t="s">
        <v>65</v>
      </c>
      <c r="J11" s="30" t="s">
        <v>23</v>
      </c>
      <c r="K11" s="3">
        <v>1</v>
      </c>
      <c r="L11" s="3">
        <v>14710</v>
      </c>
      <c r="M11" s="3">
        <v>411643.58</v>
      </c>
      <c r="N11" s="12" t="s">
        <v>27</v>
      </c>
    </row>
    <row r="12" spans="1:14" ht="21.75" customHeight="1" x14ac:dyDescent="0.2">
      <c r="A12" s="11">
        <v>9</v>
      </c>
      <c r="B12" s="52" t="s">
        <v>55</v>
      </c>
      <c r="C12" s="11" t="s">
        <v>23</v>
      </c>
      <c r="D12" s="76">
        <v>515</v>
      </c>
      <c r="E12" s="48">
        <v>5447.3</v>
      </c>
      <c r="F12" s="48">
        <v>408119.54639999999</v>
      </c>
      <c r="G12" s="28" t="s">
        <v>56</v>
      </c>
      <c r="H12" s="26">
        <v>9</v>
      </c>
      <c r="I12" s="70" t="s">
        <v>70</v>
      </c>
      <c r="J12" s="30" t="s">
        <v>23</v>
      </c>
      <c r="K12" s="3">
        <v>45</v>
      </c>
      <c r="L12" s="3">
        <v>20540</v>
      </c>
      <c r="M12" s="3">
        <v>356884.35100000002</v>
      </c>
      <c r="N12" s="12" t="s">
        <v>27</v>
      </c>
    </row>
    <row r="13" spans="1:14" ht="21.75" customHeight="1" x14ac:dyDescent="0.3">
      <c r="A13" s="11"/>
      <c r="B13" s="52"/>
      <c r="C13" s="11"/>
      <c r="D13" s="2"/>
      <c r="E13" s="9"/>
      <c r="F13" s="9"/>
      <c r="G13" s="14"/>
      <c r="H13" s="26">
        <v>10</v>
      </c>
      <c r="I13" s="70" t="s">
        <v>26</v>
      </c>
      <c r="J13" s="30" t="s">
        <v>23</v>
      </c>
      <c r="K13" s="3">
        <v>967</v>
      </c>
      <c r="L13" s="3">
        <v>27100</v>
      </c>
      <c r="M13" s="3">
        <v>246074.76</v>
      </c>
      <c r="N13" s="12" t="s">
        <v>47</v>
      </c>
    </row>
    <row r="14" spans="1:14" ht="21.75" customHeight="1" x14ac:dyDescent="0.3">
      <c r="A14" s="11"/>
      <c r="B14" s="52"/>
      <c r="C14" s="11"/>
      <c r="D14" s="2"/>
      <c r="E14" s="9"/>
      <c r="F14" s="9"/>
      <c r="G14" s="14"/>
      <c r="H14" s="26">
        <v>11</v>
      </c>
      <c r="I14" s="70" t="s">
        <v>66</v>
      </c>
      <c r="J14" s="30" t="s">
        <v>23</v>
      </c>
      <c r="K14" s="3">
        <v>3</v>
      </c>
      <c r="L14" s="3">
        <v>796</v>
      </c>
      <c r="M14" s="3">
        <v>54683.28</v>
      </c>
      <c r="N14" s="12" t="s">
        <v>68</v>
      </c>
    </row>
    <row r="15" spans="1:14" ht="21.75" customHeight="1" x14ac:dyDescent="0.3">
      <c r="A15" s="11"/>
      <c r="B15" s="52"/>
      <c r="C15" s="11"/>
      <c r="D15" s="2"/>
      <c r="E15" s="9"/>
      <c r="F15" s="9"/>
      <c r="G15" s="14"/>
      <c r="H15" s="26">
        <v>12</v>
      </c>
      <c r="I15" s="1" t="s">
        <v>74</v>
      </c>
      <c r="J15" s="30" t="s">
        <v>23</v>
      </c>
      <c r="K15" s="3">
        <v>68</v>
      </c>
      <c r="L15" s="3">
        <v>36490</v>
      </c>
      <c r="M15" s="3">
        <v>32779.230000000003</v>
      </c>
      <c r="N15" s="12" t="s">
        <v>75</v>
      </c>
    </row>
    <row r="16" spans="1:14" ht="21.75" customHeight="1" x14ac:dyDescent="0.3">
      <c r="A16" s="11"/>
      <c r="B16" s="52"/>
      <c r="C16" s="11"/>
      <c r="D16" s="2"/>
      <c r="E16" s="9"/>
      <c r="F16" s="9"/>
      <c r="G16" s="14"/>
      <c r="H16" s="26">
        <v>13</v>
      </c>
      <c r="I16" s="1" t="s">
        <v>71</v>
      </c>
      <c r="J16" s="30" t="s">
        <v>23</v>
      </c>
      <c r="K16" s="3">
        <v>1</v>
      </c>
      <c r="L16" s="3">
        <v>25</v>
      </c>
      <c r="M16" s="3">
        <v>20961.923999999999</v>
      </c>
      <c r="N16" s="12" t="s">
        <v>72</v>
      </c>
    </row>
    <row r="17" spans="1:14" ht="21.75" customHeight="1" thickBot="1" x14ac:dyDescent="0.25">
      <c r="A17" s="94" t="s">
        <v>10</v>
      </c>
      <c r="B17" s="95"/>
      <c r="C17" s="96"/>
      <c r="D17" s="15">
        <f>SUM(D4:D16)</f>
        <v>14051</v>
      </c>
      <c r="E17" s="16">
        <f>SUM(E4:E16)</f>
        <v>772811.3</v>
      </c>
      <c r="F17" s="16">
        <f>SUM(F4:F16)</f>
        <v>37927915.921360008</v>
      </c>
      <c r="G17" s="23"/>
      <c r="H17" s="94" t="s">
        <v>10</v>
      </c>
      <c r="I17" s="95"/>
      <c r="J17" s="96"/>
      <c r="K17" s="17">
        <f>SUM(K4:K16)</f>
        <v>512032</v>
      </c>
      <c r="L17" s="17">
        <f>SUM(L4:L16)</f>
        <v>522000.1</v>
      </c>
      <c r="M17" s="17">
        <f>SUM(M4:M16)</f>
        <v>116315380.33395199</v>
      </c>
      <c r="N17" s="18"/>
    </row>
    <row r="18" spans="1:14" ht="21.75" customHeight="1" thickTop="1" x14ac:dyDescent="0.2"/>
  </sheetData>
  <sortState ref="B4:G12">
    <sortCondition descending="1" ref="F4:F12"/>
  </sortState>
  <mergeCells count="5">
    <mergeCell ref="A17:C17"/>
    <mergeCell ref="H17:J17"/>
    <mergeCell ref="A1:N1"/>
    <mergeCell ref="A2:G2"/>
    <mergeCell ref="H2:N2"/>
  </mergeCells>
  <pageMargins left="0.23622047244094491" right="0.23622047244094491" top="0.74803149606299213" bottom="0.74803149606299213" header="0.31496062992125984" footer="0.31496062992125984"/>
  <pageSetup paperSize="9"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zoomScale="120" zoomScaleNormal="120" workbookViewId="0">
      <selection activeCell="F17" sqref="F17"/>
    </sheetView>
  </sheetViews>
  <sheetFormatPr defaultRowHeight="18.75" x14ac:dyDescent="0.2"/>
  <cols>
    <col min="1" max="1" width="3.875" style="55" customWidth="1"/>
    <col min="2" max="2" width="15.375" style="20" customWidth="1"/>
    <col min="3" max="3" width="5.75" style="55" customWidth="1"/>
    <col min="4" max="4" width="7.875" style="20" bestFit="1" customWidth="1"/>
    <col min="5" max="5" width="10.625" style="20" customWidth="1"/>
    <col min="6" max="6" width="13.125" style="20" customWidth="1"/>
    <col min="7" max="7" width="12" style="55" customWidth="1"/>
    <col min="8" max="8" width="4.25" style="55" customWidth="1"/>
    <col min="9" max="9" width="17.875" style="20" customWidth="1"/>
    <col min="10" max="10" width="6.5" style="55" customWidth="1"/>
    <col min="11" max="11" width="10" style="20" bestFit="1" customWidth="1"/>
    <col min="12" max="12" width="11.5" style="20" bestFit="1" customWidth="1"/>
    <col min="13" max="13" width="14.5" style="20" customWidth="1"/>
    <col min="14" max="14" width="12.25" style="55" customWidth="1"/>
    <col min="15" max="257" width="9" style="20"/>
    <col min="258" max="258" width="2.875" style="20" customWidth="1"/>
    <col min="259" max="259" width="21.625" style="20" customWidth="1"/>
    <col min="260" max="260" width="9" style="20"/>
    <col min="261" max="261" width="8.5" style="20" customWidth="1"/>
    <col min="262" max="262" width="10.875" style="20" bestFit="1" customWidth="1"/>
    <col min="263" max="263" width="12.875" style="20" customWidth="1"/>
    <col min="264" max="264" width="3.25" style="20" customWidth="1"/>
    <col min="265" max="265" width="21.625" style="20" customWidth="1"/>
    <col min="266" max="266" width="9" style="20"/>
    <col min="267" max="267" width="8.875" style="20" bestFit="1" customWidth="1"/>
    <col min="268" max="268" width="10.75" style="20" customWidth="1"/>
    <col min="269" max="269" width="12.75" style="20" bestFit="1" customWidth="1"/>
    <col min="270" max="513" width="9" style="20"/>
    <col min="514" max="514" width="2.875" style="20" customWidth="1"/>
    <col min="515" max="515" width="21.625" style="20" customWidth="1"/>
    <col min="516" max="516" width="9" style="20"/>
    <col min="517" max="517" width="8.5" style="20" customWidth="1"/>
    <col min="518" max="518" width="10.875" style="20" bestFit="1" customWidth="1"/>
    <col min="519" max="519" width="12.875" style="20" customWidth="1"/>
    <col min="520" max="520" width="3.25" style="20" customWidth="1"/>
    <col min="521" max="521" width="21.625" style="20" customWidth="1"/>
    <col min="522" max="522" width="9" style="20"/>
    <col min="523" max="523" width="8.875" style="20" bestFit="1" customWidth="1"/>
    <col min="524" max="524" width="10.75" style="20" customWidth="1"/>
    <col min="525" max="525" width="12.75" style="20" bestFit="1" customWidth="1"/>
    <col min="526" max="769" width="9" style="20"/>
    <col min="770" max="770" width="2.875" style="20" customWidth="1"/>
    <col min="771" max="771" width="21.625" style="20" customWidth="1"/>
    <col min="772" max="772" width="9" style="20"/>
    <col min="773" max="773" width="8.5" style="20" customWidth="1"/>
    <col min="774" max="774" width="10.875" style="20" bestFit="1" customWidth="1"/>
    <col min="775" max="775" width="12.875" style="20" customWidth="1"/>
    <col min="776" max="776" width="3.25" style="20" customWidth="1"/>
    <col min="777" max="777" width="21.625" style="20" customWidth="1"/>
    <col min="778" max="778" width="9" style="20"/>
    <col min="779" max="779" width="8.875" style="20" bestFit="1" customWidth="1"/>
    <col min="780" max="780" width="10.75" style="20" customWidth="1"/>
    <col min="781" max="781" width="12.75" style="20" bestFit="1" customWidth="1"/>
    <col min="782" max="1025" width="9" style="20"/>
    <col min="1026" max="1026" width="2.875" style="20" customWidth="1"/>
    <col min="1027" max="1027" width="21.625" style="20" customWidth="1"/>
    <col min="1028" max="1028" width="9" style="20"/>
    <col min="1029" max="1029" width="8.5" style="20" customWidth="1"/>
    <col min="1030" max="1030" width="10.875" style="20" bestFit="1" customWidth="1"/>
    <col min="1031" max="1031" width="12.875" style="20" customWidth="1"/>
    <col min="1032" max="1032" width="3.25" style="20" customWidth="1"/>
    <col min="1033" max="1033" width="21.625" style="20" customWidth="1"/>
    <col min="1034" max="1034" width="9" style="20"/>
    <col min="1035" max="1035" width="8.875" style="20" bestFit="1" customWidth="1"/>
    <col min="1036" max="1036" width="10.75" style="20" customWidth="1"/>
    <col min="1037" max="1037" width="12.75" style="20" bestFit="1" customWidth="1"/>
    <col min="1038" max="1281" width="9" style="20"/>
    <col min="1282" max="1282" width="2.875" style="20" customWidth="1"/>
    <col min="1283" max="1283" width="21.625" style="20" customWidth="1"/>
    <col min="1284" max="1284" width="9" style="20"/>
    <col min="1285" max="1285" width="8.5" style="20" customWidth="1"/>
    <col min="1286" max="1286" width="10.875" style="20" bestFit="1" customWidth="1"/>
    <col min="1287" max="1287" width="12.875" style="20" customWidth="1"/>
    <col min="1288" max="1288" width="3.25" style="20" customWidth="1"/>
    <col min="1289" max="1289" width="21.625" style="20" customWidth="1"/>
    <col min="1290" max="1290" width="9" style="20"/>
    <col min="1291" max="1291" width="8.875" style="20" bestFit="1" customWidth="1"/>
    <col min="1292" max="1292" width="10.75" style="20" customWidth="1"/>
    <col min="1293" max="1293" width="12.75" style="20" bestFit="1" customWidth="1"/>
    <col min="1294" max="1537" width="9" style="20"/>
    <col min="1538" max="1538" width="2.875" style="20" customWidth="1"/>
    <col min="1539" max="1539" width="21.625" style="20" customWidth="1"/>
    <col min="1540" max="1540" width="9" style="20"/>
    <col min="1541" max="1541" width="8.5" style="20" customWidth="1"/>
    <col min="1542" max="1542" width="10.875" style="20" bestFit="1" customWidth="1"/>
    <col min="1543" max="1543" width="12.875" style="20" customWidth="1"/>
    <col min="1544" max="1544" width="3.25" style="20" customWidth="1"/>
    <col min="1545" max="1545" width="21.625" style="20" customWidth="1"/>
    <col min="1546" max="1546" width="9" style="20"/>
    <col min="1547" max="1547" width="8.875" style="20" bestFit="1" customWidth="1"/>
    <col min="1548" max="1548" width="10.75" style="20" customWidth="1"/>
    <col min="1549" max="1549" width="12.75" style="20" bestFit="1" customWidth="1"/>
    <col min="1550" max="1793" width="9" style="20"/>
    <col min="1794" max="1794" width="2.875" style="20" customWidth="1"/>
    <col min="1795" max="1795" width="21.625" style="20" customWidth="1"/>
    <col min="1796" max="1796" width="9" style="20"/>
    <col min="1797" max="1797" width="8.5" style="20" customWidth="1"/>
    <col min="1798" max="1798" width="10.875" style="20" bestFit="1" customWidth="1"/>
    <col min="1799" max="1799" width="12.875" style="20" customWidth="1"/>
    <col min="1800" max="1800" width="3.25" style="20" customWidth="1"/>
    <col min="1801" max="1801" width="21.625" style="20" customWidth="1"/>
    <col min="1802" max="1802" width="9" style="20"/>
    <col min="1803" max="1803" width="8.875" style="20" bestFit="1" customWidth="1"/>
    <col min="1804" max="1804" width="10.75" style="20" customWidth="1"/>
    <col min="1805" max="1805" width="12.75" style="20" bestFit="1" customWidth="1"/>
    <col min="1806" max="2049" width="9" style="20"/>
    <col min="2050" max="2050" width="2.875" style="20" customWidth="1"/>
    <col min="2051" max="2051" width="21.625" style="20" customWidth="1"/>
    <col min="2052" max="2052" width="9" style="20"/>
    <col min="2053" max="2053" width="8.5" style="20" customWidth="1"/>
    <col min="2054" max="2054" width="10.875" style="20" bestFit="1" customWidth="1"/>
    <col min="2055" max="2055" width="12.875" style="20" customWidth="1"/>
    <col min="2056" max="2056" width="3.25" style="20" customWidth="1"/>
    <col min="2057" max="2057" width="21.625" style="20" customWidth="1"/>
    <col min="2058" max="2058" width="9" style="20"/>
    <col min="2059" max="2059" width="8.875" style="20" bestFit="1" customWidth="1"/>
    <col min="2060" max="2060" width="10.75" style="20" customWidth="1"/>
    <col min="2061" max="2061" width="12.75" style="20" bestFit="1" customWidth="1"/>
    <col min="2062" max="2305" width="9" style="20"/>
    <col min="2306" max="2306" width="2.875" style="20" customWidth="1"/>
    <col min="2307" max="2307" width="21.625" style="20" customWidth="1"/>
    <col min="2308" max="2308" width="9" style="20"/>
    <col min="2309" max="2309" width="8.5" style="20" customWidth="1"/>
    <col min="2310" max="2310" width="10.875" style="20" bestFit="1" customWidth="1"/>
    <col min="2311" max="2311" width="12.875" style="20" customWidth="1"/>
    <col min="2312" max="2312" width="3.25" style="20" customWidth="1"/>
    <col min="2313" max="2313" width="21.625" style="20" customWidth="1"/>
    <col min="2314" max="2314" width="9" style="20"/>
    <col min="2315" max="2315" width="8.875" style="20" bestFit="1" customWidth="1"/>
    <col min="2316" max="2316" width="10.75" style="20" customWidth="1"/>
    <col min="2317" max="2317" width="12.75" style="20" bestFit="1" customWidth="1"/>
    <col min="2318" max="2561" width="9" style="20"/>
    <col min="2562" max="2562" width="2.875" style="20" customWidth="1"/>
    <col min="2563" max="2563" width="21.625" style="20" customWidth="1"/>
    <col min="2564" max="2564" width="9" style="20"/>
    <col min="2565" max="2565" width="8.5" style="20" customWidth="1"/>
    <col min="2566" max="2566" width="10.875" style="20" bestFit="1" customWidth="1"/>
    <col min="2567" max="2567" width="12.875" style="20" customWidth="1"/>
    <col min="2568" max="2568" width="3.25" style="20" customWidth="1"/>
    <col min="2569" max="2569" width="21.625" style="20" customWidth="1"/>
    <col min="2570" max="2570" width="9" style="20"/>
    <col min="2571" max="2571" width="8.875" style="20" bestFit="1" customWidth="1"/>
    <col min="2572" max="2572" width="10.75" style="20" customWidth="1"/>
    <col min="2573" max="2573" width="12.75" style="20" bestFit="1" customWidth="1"/>
    <col min="2574" max="2817" width="9" style="20"/>
    <col min="2818" max="2818" width="2.875" style="20" customWidth="1"/>
    <col min="2819" max="2819" width="21.625" style="20" customWidth="1"/>
    <col min="2820" max="2820" width="9" style="20"/>
    <col min="2821" max="2821" width="8.5" style="20" customWidth="1"/>
    <col min="2822" max="2822" width="10.875" style="20" bestFit="1" customWidth="1"/>
    <col min="2823" max="2823" width="12.875" style="20" customWidth="1"/>
    <col min="2824" max="2824" width="3.25" style="20" customWidth="1"/>
    <col min="2825" max="2825" width="21.625" style="20" customWidth="1"/>
    <col min="2826" max="2826" width="9" style="20"/>
    <col min="2827" max="2827" width="8.875" style="20" bestFit="1" customWidth="1"/>
    <col min="2828" max="2828" width="10.75" style="20" customWidth="1"/>
    <col min="2829" max="2829" width="12.75" style="20" bestFit="1" customWidth="1"/>
    <col min="2830" max="3073" width="9" style="20"/>
    <col min="3074" max="3074" width="2.875" style="20" customWidth="1"/>
    <col min="3075" max="3075" width="21.625" style="20" customWidth="1"/>
    <col min="3076" max="3076" width="9" style="20"/>
    <col min="3077" max="3077" width="8.5" style="20" customWidth="1"/>
    <col min="3078" max="3078" width="10.875" style="20" bestFit="1" customWidth="1"/>
    <col min="3079" max="3079" width="12.875" style="20" customWidth="1"/>
    <col min="3080" max="3080" width="3.25" style="20" customWidth="1"/>
    <col min="3081" max="3081" width="21.625" style="20" customWidth="1"/>
    <col min="3082" max="3082" width="9" style="20"/>
    <col min="3083" max="3083" width="8.875" style="20" bestFit="1" customWidth="1"/>
    <col min="3084" max="3084" width="10.75" style="20" customWidth="1"/>
    <col min="3085" max="3085" width="12.75" style="20" bestFit="1" customWidth="1"/>
    <col min="3086" max="3329" width="9" style="20"/>
    <col min="3330" max="3330" width="2.875" style="20" customWidth="1"/>
    <col min="3331" max="3331" width="21.625" style="20" customWidth="1"/>
    <col min="3332" max="3332" width="9" style="20"/>
    <col min="3333" max="3333" width="8.5" style="20" customWidth="1"/>
    <col min="3334" max="3334" width="10.875" style="20" bestFit="1" customWidth="1"/>
    <col min="3335" max="3335" width="12.875" style="20" customWidth="1"/>
    <col min="3336" max="3336" width="3.25" style="20" customWidth="1"/>
    <col min="3337" max="3337" width="21.625" style="20" customWidth="1"/>
    <col min="3338" max="3338" width="9" style="20"/>
    <col min="3339" max="3339" width="8.875" style="20" bestFit="1" customWidth="1"/>
    <col min="3340" max="3340" width="10.75" style="20" customWidth="1"/>
    <col min="3341" max="3341" width="12.75" style="20" bestFit="1" customWidth="1"/>
    <col min="3342" max="3585" width="9" style="20"/>
    <col min="3586" max="3586" width="2.875" style="20" customWidth="1"/>
    <col min="3587" max="3587" width="21.625" style="20" customWidth="1"/>
    <col min="3588" max="3588" width="9" style="20"/>
    <col min="3589" max="3589" width="8.5" style="20" customWidth="1"/>
    <col min="3590" max="3590" width="10.875" style="20" bestFit="1" customWidth="1"/>
    <col min="3591" max="3591" width="12.875" style="20" customWidth="1"/>
    <col min="3592" max="3592" width="3.25" style="20" customWidth="1"/>
    <col min="3593" max="3593" width="21.625" style="20" customWidth="1"/>
    <col min="3594" max="3594" width="9" style="20"/>
    <col min="3595" max="3595" width="8.875" style="20" bestFit="1" customWidth="1"/>
    <col min="3596" max="3596" width="10.75" style="20" customWidth="1"/>
    <col min="3597" max="3597" width="12.75" style="20" bestFit="1" customWidth="1"/>
    <col min="3598" max="3841" width="9" style="20"/>
    <col min="3842" max="3842" width="2.875" style="20" customWidth="1"/>
    <col min="3843" max="3843" width="21.625" style="20" customWidth="1"/>
    <col min="3844" max="3844" width="9" style="20"/>
    <col min="3845" max="3845" width="8.5" style="20" customWidth="1"/>
    <col min="3846" max="3846" width="10.875" style="20" bestFit="1" customWidth="1"/>
    <col min="3847" max="3847" width="12.875" style="20" customWidth="1"/>
    <col min="3848" max="3848" width="3.25" style="20" customWidth="1"/>
    <col min="3849" max="3849" width="21.625" style="20" customWidth="1"/>
    <col min="3850" max="3850" width="9" style="20"/>
    <col min="3851" max="3851" width="8.875" style="20" bestFit="1" customWidth="1"/>
    <col min="3852" max="3852" width="10.75" style="20" customWidth="1"/>
    <col min="3853" max="3853" width="12.75" style="20" bestFit="1" customWidth="1"/>
    <col min="3854" max="4097" width="9" style="20"/>
    <col min="4098" max="4098" width="2.875" style="20" customWidth="1"/>
    <col min="4099" max="4099" width="21.625" style="20" customWidth="1"/>
    <col min="4100" max="4100" width="9" style="20"/>
    <col min="4101" max="4101" width="8.5" style="20" customWidth="1"/>
    <col min="4102" max="4102" width="10.875" style="20" bestFit="1" customWidth="1"/>
    <col min="4103" max="4103" width="12.875" style="20" customWidth="1"/>
    <col min="4104" max="4104" width="3.25" style="20" customWidth="1"/>
    <col min="4105" max="4105" width="21.625" style="20" customWidth="1"/>
    <col min="4106" max="4106" width="9" style="20"/>
    <col min="4107" max="4107" width="8.875" style="20" bestFit="1" customWidth="1"/>
    <col min="4108" max="4108" width="10.75" style="20" customWidth="1"/>
    <col min="4109" max="4109" width="12.75" style="20" bestFit="1" customWidth="1"/>
    <col min="4110" max="4353" width="9" style="20"/>
    <col min="4354" max="4354" width="2.875" style="20" customWidth="1"/>
    <col min="4355" max="4355" width="21.625" style="20" customWidth="1"/>
    <col min="4356" max="4356" width="9" style="20"/>
    <col min="4357" max="4357" width="8.5" style="20" customWidth="1"/>
    <col min="4358" max="4358" width="10.875" style="20" bestFit="1" customWidth="1"/>
    <col min="4359" max="4359" width="12.875" style="20" customWidth="1"/>
    <col min="4360" max="4360" width="3.25" style="20" customWidth="1"/>
    <col min="4361" max="4361" width="21.625" style="20" customWidth="1"/>
    <col min="4362" max="4362" width="9" style="20"/>
    <col min="4363" max="4363" width="8.875" style="20" bestFit="1" customWidth="1"/>
    <col min="4364" max="4364" width="10.75" style="20" customWidth="1"/>
    <col min="4365" max="4365" width="12.75" style="20" bestFit="1" customWidth="1"/>
    <col min="4366" max="4609" width="9" style="20"/>
    <col min="4610" max="4610" width="2.875" style="20" customWidth="1"/>
    <col min="4611" max="4611" width="21.625" style="20" customWidth="1"/>
    <col min="4612" max="4612" width="9" style="20"/>
    <col min="4613" max="4613" width="8.5" style="20" customWidth="1"/>
    <col min="4614" max="4614" width="10.875" style="20" bestFit="1" customWidth="1"/>
    <col min="4615" max="4615" width="12.875" style="20" customWidth="1"/>
    <col min="4616" max="4616" width="3.25" style="20" customWidth="1"/>
    <col min="4617" max="4617" width="21.625" style="20" customWidth="1"/>
    <col min="4618" max="4618" width="9" style="20"/>
    <col min="4619" max="4619" width="8.875" style="20" bestFit="1" customWidth="1"/>
    <col min="4620" max="4620" width="10.75" style="20" customWidth="1"/>
    <col min="4621" max="4621" width="12.75" style="20" bestFit="1" customWidth="1"/>
    <col min="4622" max="4865" width="9" style="20"/>
    <col min="4866" max="4866" width="2.875" style="20" customWidth="1"/>
    <col min="4867" max="4867" width="21.625" style="20" customWidth="1"/>
    <col min="4868" max="4868" width="9" style="20"/>
    <col min="4869" max="4869" width="8.5" style="20" customWidth="1"/>
    <col min="4870" max="4870" width="10.875" style="20" bestFit="1" customWidth="1"/>
    <col min="4871" max="4871" width="12.875" style="20" customWidth="1"/>
    <col min="4872" max="4872" width="3.25" style="20" customWidth="1"/>
    <col min="4873" max="4873" width="21.625" style="20" customWidth="1"/>
    <col min="4874" max="4874" width="9" style="20"/>
    <col min="4875" max="4875" width="8.875" style="20" bestFit="1" customWidth="1"/>
    <col min="4876" max="4876" width="10.75" style="20" customWidth="1"/>
    <col min="4877" max="4877" width="12.75" style="20" bestFit="1" customWidth="1"/>
    <col min="4878" max="5121" width="9" style="20"/>
    <col min="5122" max="5122" width="2.875" style="20" customWidth="1"/>
    <col min="5123" max="5123" width="21.625" style="20" customWidth="1"/>
    <col min="5124" max="5124" width="9" style="20"/>
    <col min="5125" max="5125" width="8.5" style="20" customWidth="1"/>
    <col min="5126" max="5126" width="10.875" style="20" bestFit="1" customWidth="1"/>
    <col min="5127" max="5127" width="12.875" style="20" customWidth="1"/>
    <col min="5128" max="5128" width="3.25" style="20" customWidth="1"/>
    <col min="5129" max="5129" width="21.625" style="20" customWidth="1"/>
    <col min="5130" max="5130" width="9" style="20"/>
    <col min="5131" max="5131" width="8.875" style="20" bestFit="1" customWidth="1"/>
    <col min="5132" max="5132" width="10.75" style="20" customWidth="1"/>
    <col min="5133" max="5133" width="12.75" style="20" bestFit="1" customWidth="1"/>
    <col min="5134" max="5377" width="9" style="20"/>
    <col min="5378" max="5378" width="2.875" style="20" customWidth="1"/>
    <col min="5379" max="5379" width="21.625" style="20" customWidth="1"/>
    <col min="5380" max="5380" width="9" style="20"/>
    <col min="5381" max="5381" width="8.5" style="20" customWidth="1"/>
    <col min="5382" max="5382" width="10.875" style="20" bestFit="1" customWidth="1"/>
    <col min="5383" max="5383" width="12.875" style="20" customWidth="1"/>
    <col min="5384" max="5384" width="3.25" style="20" customWidth="1"/>
    <col min="5385" max="5385" width="21.625" style="20" customWidth="1"/>
    <col min="5386" max="5386" width="9" style="20"/>
    <col min="5387" max="5387" width="8.875" style="20" bestFit="1" customWidth="1"/>
    <col min="5388" max="5388" width="10.75" style="20" customWidth="1"/>
    <col min="5389" max="5389" width="12.75" style="20" bestFit="1" customWidth="1"/>
    <col min="5390" max="5633" width="9" style="20"/>
    <col min="5634" max="5634" width="2.875" style="20" customWidth="1"/>
    <col min="5635" max="5635" width="21.625" style="20" customWidth="1"/>
    <col min="5636" max="5636" width="9" style="20"/>
    <col min="5637" max="5637" width="8.5" style="20" customWidth="1"/>
    <col min="5638" max="5638" width="10.875" style="20" bestFit="1" customWidth="1"/>
    <col min="5639" max="5639" width="12.875" style="20" customWidth="1"/>
    <col min="5640" max="5640" width="3.25" style="20" customWidth="1"/>
    <col min="5641" max="5641" width="21.625" style="20" customWidth="1"/>
    <col min="5642" max="5642" width="9" style="20"/>
    <col min="5643" max="5643" width="8.875" style="20" bestFit="1" customWidth="1"/>
    <col min="5644" max="5644" width="10.75" style="20" customWidth="1"/>
    <col min="5645" max="5645" width="12.75" style="20" bestFit="1" customWidth="1"/>
    <col min="5646" max="5889" width="9" style="20"/>
    <col min="5890" max="5890" width="2.875" style="20" customWidth="1"/>
    <col min="5891" max="5891" width="21.625" style="20" customWidth="1"/>
    <col min="5892" max="5892" width="9" style="20"/>
    <col min="5893" max="5893" width="8.5" style="20" customWidth="1"/>
    <col min="5894" max="5894" width="10.875" style="20" bestFit="1" customWidth="1"/>
    <col min="5895" max="5895" width="12.875" style="20" customWidth="1"/>
    <col min="5896" max="5896" width="3.25" style="20" customWidth="1"/>
    <col min="5897" max="5897" width="21.625" style="20" customWidth="1"/>
    <col min="5898" max="5898" width="9" style="20"/>
    <col min="5899" max="5899" width="8.875" style="20" bestFit="1" customWidth="1"/>
    <col min="5900" max="5900" width="10.75" style="20" customWidth="1"/>
    <col min="5901" max="5901" width="12.75" style="20" bestFit="1" customWidth="1"/>
    <col min="5902" max="6145" width="9" style="20"/>
    <col min="6146" max="6146" width="2.875" style="20" customWidth="1"/>
    <col min="6147" max="6147" width="21.625" style="20" customWidth="1"/>
    <col min="6148" max="6148" width="9" style="20"/>
    <col min="6149" max="6149" width="8.5" style="20" customWidth="1"/>
    <col min="6150" max="6150" width="10.875" style="20" bestFit="1" customWidth="1"/>
    <col min="6151" max="6151" width="12.875" style="20" customWidth="1"/>
    <col min="6152" max="6152" width="3.25" style="20" customWidth="1"/>
    <col min="6153" max="6153" width="21.625" style="20" customWidth="1"/>
    <col min="6154" max="6154" width="9" style="20"/>
    <col min="6155" max="6155" width="8.875" style="20" bestFit="1" customWidth="1"/>
    <col min="6156" max="6156" width="10.75" style="20" customWidth="1"/>
    <col min="6157" max="6157" width="12.75" style="20" bestFit="1" customWidth="1"/>
    <col min="6158" max="6401" width="9" style="20"/>
    <col min="6402" max="6402" width="2.875" style="20" customWidth="1"/>
    <col min="6403" max="6403" width="21.625" style="20" customWidth="1"/>
    <col min="6404" max="6404" width="9" style="20"/>
    <col min="6405" max="6405" width="8.5" style="20" customWidth="1"/>
    <col min="6406" max="6406" width="10.875" style="20" bestFit="1" customWidth="1"/>
    <col min="6407" max="6407" width="12.875" style="20" customWidth="1"/>
    <col min="6408" max="6408" width="3.25" style="20" customWidth="1"/>
    <col min="6409" max="6409" width="21.625" style="20" customWidth="1"/>
    <col min="6410" max="6410" width="9" style="20"/>
    <col min="6411" max="6411" width="8.875" style="20" bestFit="1" customWidth="1"/>
    <col min="6412" max="6412" width="10.75" style="20" customWidth="1"/>
    <col min="6413" max="6413" width="12.75" style="20" bestFit="1" customWidth="1"/>
    <col min="6414" max="6657" width="9" style="20"/>
    <col min="6658" max="6658" width="2.875" style="20" customWidth="1"/>
    <col min="6659" max="6659" width="21.625" style="20" customWidth="1"/>
    <col min="6660" max="6660" width="9" style="20"/>
    <col min="6661" max="6661" width="8.5" style="20" customWidth="1"/>
    <col min="6662" max="6662" width="10.875" style="20" bestFit="1" customWidth="1"/>
    <col min="6663" max="6663" width="12.875" style="20" customWidth="1"/>
    <col min="6664" max="6664" width="3.25" style="20" customWidth="1"/>
    <col min="6665" max="6665" width="21.625" style="20" customWidth="1"/>
    <col min="6666" max="6666" width="9" style="20"/>
    <col min="6667" max="6667" width="8.875" style="20" bestFit="1" customWidth="1"/>
    <col min="6668" max="6668" width="10.75" style="20" customWidth="1"/>
    <col min="6669" max="6669" width="12.75" style="20" bestFit="1" customWidth="1"/>
    <col min="6670" max="6913" width="9" style="20"/>
    <col min="6914" max="6914" width="2.875" style="20" customWidth="1"/>
    <col min="6915" max="6915" width="21.625" style="20" customWidth="1"/>
    <col min="6916" max="6916" width="9" style="20"/>
    <col min="6917" max="6917" width="8.5" style="20" customWidth="1"/>
    <col min="6918" max="6918" width="10.875" style="20" bestFit="1" customWidth="1"/>
    <col min="6919" max="6919" width="12.875" style="20" customWidth="1"/>
    <col min="6920" max="6920" width="3.25" style="20" customWidth="1"/>
    <col min="6921" max="6921" width="21.625" style="20" customWidth="1"/>
    <col min="6922" max="6922" width="9" style="20"/>
    <col min="6923" max="6923" width="8.875" style="20" bestFit="1" customWidth="1"/>
    <col min="6924" max="6924" width="10.75" style="20" customWidth="1"/>
    <col min="6925" max="6925" width="12.75" style="20" bestFit="1" customWidth="1"/>
    <col min="6926" max="7169" width="9" style="20"/>
    <col min="7170" max="7170" width="2.875" style="20" customWidth="1"/>
    <col min="7171" max="7171" width="21.625" style="20" customWidth="1"/>
    <col min="7172" max="7172" width="9" style="20"/>
    <col min="7173" max="7173" width="8.5" style="20" customWidth="1"/>
    <col min="7174" max="7174" width="10.875" style="20" bestFit="1" customWidth="1"/>
    <col min="7175" max="7175" width="12.875" style="20" customWidth="1"/>
    <col min="7176" max="7176" width="3.25" style="20" customWidth="1"/>
    <col min="7177" max="7177" width="21.625" style="20" customWidth="1"/>
    <col min="7178" max="7178" width="9" style="20"/>
    <col min="7179" max="7179" width="8.875" style="20" bestFit="1" customWidth="1"/>
    <col min="7180" max="7180" width="10.75" style="20" customWidth="1"/>
    <col min="7181" max="7181" width="12.75" style="20" bestFit="1" customWidth="1"/>
    <col min="7182" max="7425" width="9" style="20"/>
    <col min="7426" max="7426" width="2.875" style="20" customWidth="1"/>
    <col min="7427" max="7427" width="21.625" style="20" customWidth="1"/>
    <col min="7428" max="7428" width="9" style="20"/>
    <col min="7429" max="7429" width="8.5" style="20" customWidth="1"/>
    <col min="7430" max="7430" width="10.875" style="20" bestFit="1" customWidth="1"/>
    <col min="7431" max="7431" width="12.875" style="20" customWidth="1"/>
    <col min="7432" max="7432" width="3.25" style="20" customWidth="1"/>
    <col min="7433" max="7433" width="21.625" style="20" customWidth="1"/>
    <col min="7434" max="7434" width="9" style="20"/>
    <col min="7435" max="7435" width="8.875" style="20" bestFit="1" customWidth="1"/>
    <col min="7436" max="7436" width="10.75" style="20" customWidth="1"/>
    <col min="7437" max="7437" width="12.75" style="20" bestFit="1" customWidth="1"/>
    <col min="7438" max="7681" width="9" style="20"/>
    <col min="7682" max="7682" width="2.875" style="20" customWidth="1"/>
    <col min="7683" max="7683" width="21.625" style="20" customWidth="1"/>
    <col min="7684" max="7684" width="9" style="20"/>
    <col min="7685" max="7685" width="8.5" style="20" customWidth="1"/>
    <col min="7686" max="7686" width="10.875" style="20" bestFit="1" customWidth="1"/>
    <col min="7687" max="7687" width="12.875" style="20" customWidth="1"/>
    <col min="7688" max="7688" width="3.25" style="20" customWidth="1"/>
    <col min="7689" max="7689" width="21.625" style="20" customWidth="1"/>
    <col min="7690" max="7690" width="9" style="20"/>
    <col min="7691" max="7691" width="8.875" style="20" bestFit="1" customWidth="1"/>
    <col min="7692" max="7692" width="10.75" style="20" customWidth="1"/>
    <col min="7693" max="7693" width="12.75" style="20" bestFit="1" customWidth="1"/>
    <col min="7694" max="7937" width="9" style="20"/>
    <col min="7938" max="7938" width="2.875" style="20" customWidth="1"/>
    <col min="7939" max="7939" width="21.625" style="20" customWidth="1"/>
    <col min="7940" max="7940" width="9" style="20"/>
    <col min="7941" max="7941" width="8.5" style="20" customWidth="1"/>
    <col min="7942" max="7942" width="10.875" style="20" bestFit="1" customWidth="1"/>
    <col min="7943" max="7943" width="12.875" style="20" customWidth="1"/>
    <col min="7944" max="7944" width="3.25" style="20" customWidth="1"/>
    <col min="7945" max="7945" width="21.625" style="20" customWidth="1"/>
    <col min="7946" max="7946" width="9" style="20"/>
    <col min="7947" max="7947" width="8.875" style="20" bestFit="1" customWidth="1"/>
    <col min="7948" max="7948" width="10.75" style="20" customWidth="1"/>
    <col min="7949" max="7949" width="12.75" style="20" bestFit="1" customWidth="1"/>
    <col min="7950" max="8193" width="9" style="20"/>
    <col min="8194" max="8194" width="2.875" style="20" customWidth="1"/>
    <col min="8195" max="8195" width="21.625" style="20" customWidth="1"/>
    <col min="8196" max="8196" width="9" style="20"/>
    <col min="8197" max="8197" width="8.5" style="20" customWidth="1"/>
    <col min="8198" max="8198" width="10.875" style="20" bestFit="1" customWidth="1"/>
    <col min="8199" max="8199" width="12.875" style="20" customWidth="1"/>
    <col min="8200" max="8200" width="3.25" style="20" customWidth="1"/>
    <col min="8201" max="8201" width="21.625" style="20" customWidth="1"/>
    <col min="8202" max="8202" width="9" style="20"/>
    <col min="8203" max="8203" width="8.875" style="20" bestFit="1" customWidth="1"/>
    <col min="8204" max="8204" width="10.75" style="20" customWidth="1"/>
    <col min="8205" max="8205" width="12.75" style="20" bestFit="1" customWidth="1"/>
    <col min="8206" max="8449" width="9" style="20"/>
    <col min="8450" max="8450" width="2.875" style="20" customWidth="1"/>
    <col min="8451" max="8451" width="21.625" style="20" customWidth="1"/>
    <col min="8452" max="8452" width="9" style="20"/>
    <col min="8453" max="8453" width="8.5" style="20" customWidth="1"/>
    <col min="8454" max="8454" width="10.875" style="20" bestFit="1" customWidth="1"/>
    <col min="8455" max="8455" width="12.875" style="20" customWidth="1"/>
    <col min="8456" max="8456" width="3.25" style="20" customWidth="1"/>
    <col min="8457" max="8457" width="21.625" style="20" customWidth="1"/>
    <col min="8458" max="8458" width="9" style="20"/>
    <col min="8459" max="8459" width="8.875" style="20" bestFit="1" customWidth="1"/>
    <col min="8460" max="8460" width="10.75" style="20" customWidth="1"/>
    <col min="8461" max="8461" width="12.75" style="20" bestFit="1" customWidth="1"/>
    <col min="8462" max="8705" width="9" style="20"/>
    <col min="8706" max="8706" width="2.875" style="20" customWidth="1"/>
    <col min="8707" max="8707" width="21.625" style="20" customWidth="1"/>
    <col min="8708" max="8708" width="9" style="20"/>
    <col min="8709" max="8709" width="8.5" style="20" customWidth="1"/>
    <col min="8710" max="8710" width="10.875" style="20" bestFit="1" customWidth="1"/>
    <col min="8711" max="8711" width="12.875" style="20" customWidth="1"/>
    <col min="8712" max="8712" width="3.25" style="20" customWidth="1"/>
    <col min="8713" max="8713" width="21.625" style="20" customWidth="1"/>
    <col min="8714" max="8714" width="9" style="20"/>
    <col min="8715" max="8715" width="8.875" style="20" bestFit="1" customWidth="1"/>
    <col min="8716" max="8716" width="10.75" style="20" customWidth="1"/>
    <col min="8717" max="8717" width="12.75" style="20" bestFit="1" customWidth="1"/>
    <col min="8718" max="8961" width="9" style="20"/>
    <col min="8962" max="8962" width="2.875" style="20" customWidth="1"/>
    <col min="8963" max="8963" width="21.625" style="20" customWidth="1"/>
    <col min="8964" max="8964" width="9" style="20"/>
    <col min="8965" max="8965" width="8.5" style="20" customWidth="1"/>
    <col min="8966" max="8966" width="10.875" style="20" bestFit="1" customWidth="1"/>
    <col min="8967" max="8967" width="12.875" style="20" customWidth="1"/>
    <col min="8968" max="8968" width="3.25" style="20" customWidth="1"/>
    <col min="8969" max="8969" width="21.625" style="20" customWidth="1"/>
    <col min="8970" max="8970" width="9" style="20"/>
    <col min="8971" max="8971" width="8.875" style="20" bestFit="1" customWidth="1"/>
    <col min="8972" max="8972" width="10.75" style="20" customWidth="1"/>
    <col min="8973" max="8973" width="12.75" style="20" bestFit="1" customWidth="1"/>
    <col min="8974" max="9217" width="9" style="20"/>
    <col min="9218" max="9218" width="2.875" style="20" customWidth="1"/>
    <col min="9219" max="9219" width="21.625" style="20" customWidth="1"/>
    <col min="9220" max="9220" width="9" style="20"/>
    <col min="9221" max="9221" width="8.5" style="20" customWidth="1"/>
    <col min="9222" max="9222" width="10.875" style="20" bestFit="1" customWidth="1"/>
    <col min="9223" max="9223" width="12.875" style="20" customWidth="1"/>
    <col min="9224" max="9224" width="3.25" style="20" customWidth="1"/>
    <col min="9225" max="9225" width="21.625" style="20" customWidth="1"/>
    <col min="9226" max="9226" width="9" style="20"/>
    <col min="9227" max="9227" width="8.875" style="20" bestFit="1" customWidth="1"/>
    <col min="9228" max="9228" width="10.75" style="20" customWidth="1"/>
    <col min="9229" max="9229" width="12.75" style="20" bestFit="1" customWidth="1"/>
    <col min="9230" max="9473" width="9" style="20"/>
    <col min="9474" max="9474" width="2.875" style="20" customWidth="1"/>
    <col min="9475" max="9475" width="21.625" style="20" customWidth="1"/>
    <col min="9476" max="9476" width="9" style="20"/>
    <col min="9477" max="9477" width="8.5" style="20" customWidth="1"/>
    <col min="9478" max="9478" width="10.875" style="20" bestFit="1" customWidth="1"/>
    <col min="9479" max="9479" width="12.875" style="20" customWidth="1"/>
    <col min="9480" max="9480" width="3.25" style="20" customWidth="1"/>
    <col min="9481" max="9481" width="21.625" style="20" customWidth="1"/>
    <col min="9482" max="9482" width="9" style="20"/>
    <col min="9483" max="9483" width="8.875" style="20" bestFit="1" customWidth="1"/>
    <col min="9484" max="9484" width="10.75" style="20" customWidth="1"/>
    <col min="9485" max="9485" width="12.75" style="20" bestFit="1" customWidth="1"/>
    <col min="9486" max="9729" width="9" style="20"/>
    <col min="9730" max="9730" width="2.875" style="20" customWidth="1"/>
    <col min="9731" max="9731" width="21.625" style="20" customWidth="1"/>
    <col min="9732" max="9732" width="9" style="20"/>
    <col min="9733" max="9733" width="8.5" style="20" customWidth="1"/>
    <col min="9734" max="9734" width="10.875" style="20" bestFit="1" customWidth="1"/>
    <col min="9735" max="9735" width="12.875" style="20" customWidth="1"/>
    <col min="9736" max="9736" width="3.25" style="20" customWidth="1"/>
    <col min="9737" max="9737" width="21.625" style="20" customWidth="1"/>
    <col min="9738" max="9738" width="9" style="20"/>
    <col min="9739" max="9739" width="8.875" style="20" bestFit="1" customWidth="1"/>
    <col min="9740" max="9740" width="10.75" style="20" customWidth="1"/>
    <col min="9741" max="9741" width="12.75" style="20" bestFit="1" customWidth="1"/>
    <col min="9742" max="9985" width="9" style="20"/>
    <col min="9986" max="9986" width="2.875" style="20" customWidth="1"/>
    <col min="9987" max="9987" width="21.625" style="20" customWidth="1"/>
    <col min="9988" max="9988" width="9" style="20"/>
    <col min="9989" max="9989" width="8.5" style="20" customWidth="1"/>
    <col min="9990" max="9990" width="10.875" style="20" bestFit="1" customWidth="1"/>
    <col min="9991" max="9991" width="12.875" style="20" customWidth="1"/>
    <col min="9992" max="9992" width="3.25" style="20" customWidth="1"/>
    <col min="9993" max="9993" width="21.625" style="20" customWidth="1"/>
    <col min="9994" max="9994" width="9" style="20"/>
    <col min="9995" max="9995" width="8.875" style="20" bestFit="1" customWidth="1"/>
    <col min="9996" max="9996" width="10.75" style="20" customWidth="1"/>
    <col min="9997" max="9997" width="12.75" style="20" bestFit="1" customWidth="1"/>
    <col min="9998" max="10241" width="9" style="20"/>
    <col min="10242" max="10242" width="2.875" style="20" customWidth="1"/>
    <col min="10243" max="10243" width="21.625" style="20" customWidth="1"/>
    <col min="10244" max="10244" width="9" style="20"/>
    <col min="10245" max="10245" width="8.5" style="20" customWidth="1"/>
    <col min="10246" max="10246" width="10.875" style="20" bestFit="1" customWidth="1"/>
    <col min="10247" max="10247" width="12.875" style="20" customWidth="1"/>
    <col min="10248" max="10248" width="3.25" style="20" customWidth="1"/>
    <col min="10249" max="10249" width="21.625" style="20" customWidth="1"/>
    <col min="10250" max="10250" width="9" style="20"/>
    <col min="10251" max="10251" width="8.875" style="20" bestFit="1" customWidth="1"/>
    <col min="10252" max="10252" width="10.75" style="20" customWidth="1"/>
    <col min="10253" max="10253" width="12.75" style="20" bestFit="1" customWidth="1"/>
    <col min="10254" max="10497" width="9" style="20"/>
    <col min="10498" max="10498" width="2.875" style="20" customWidth="1"/>
    <col min="10499" max="10499" width="21.625" style="20" customWidth="1"/>
    <col min="10500" max="10500" width="9" style="20"/>
    <col min="10501" max="10501" width="8.5" style="20" customWidth="1"/>
    <col min="10502" max="10502" width="10.875" style="20" bestFit="1" customWidth="1"/>
    <col min="10503" max="10503" width="12.875" style="20" customWidth="1"/>
    <col min="10504" max="10504" width="3.25" style="20" customWidth="1"/>
    <col min="10505" max="10505" width="21.625" style="20" customWidth="1"/>
    <col min="10506" max="10506" width="9" style="20"/>
    <col min="10507" max="10507" width="8.875" style="20" bestFit="1" customWidth="1"/>
    <col min="10508" max="10508" width="10.75" style="20" customWidth="1"/>
    <col min="10509" max="10509" width="12.75" style="20" bestFit="1" customWidth="1"/>
    <col min="10510" max="10753" width="9" style="20"/>
    <col min="10754" max="10754" width="2.875" style="20" customWidth="1"/>
    <col min="10755" max="10755" width="21.625" style="20" customWidth="1"/>
    <col min="10756" max="10756" width="9" style="20"/>
    <col min="10757" max="10757" width="8.5" style="20" customWidth="1"/>
    <col min="10758" max="10758" width="10.875" style="20" bestFit="1" customWidth="1"/>
    <col min="10759" max="10759" width="12.875" style="20" customWidth="1"/>
    <col min="10760" max="10760" width="3.25" style="20" customWidth="1"/>
    <col min="10761" max="10761" width="21.625" style="20" customWidth="1"/>
    <col min="10762" max="10762" width="9" style="20"/>
    <col min="10763" max="10763" width="8.875" style="20" bestFit="1" customWidth="1"/>
    <col min="10764" max="10764" width="10.75" style="20" customWidth="1"/>
    <col min="10765" max="10765" width="12.75" style="20" bestFit="1" customWidth="1"/>
    <col min="10766" max="11009" width="9" style="20"/>
    <col min="11010" max="11010" width="2.875" style="20" customWidth="1"/>
    <col min="11011" max="11011" width="21.625" style="20" customWidth="1"/>
    <col min="11012" max="11012" width="9" style="20"/>
    <col min="11013" max="11013" width="8.5" style="20" customWidth="1"/>
    <col min="11014" max="11014" width="10.875" style="20" bestFit="1" customWidth="1"/>
    <col min="11015" max="11015" width="12.875" style="20" customWidth="1"/>
    <col min="11016" max="11016" width="3.25" style="20" customWidth="1"/>
    <col min="11017" max="11017" width="21.625" style="20" customWidth="1"/>
    <col min="11018" max="11018" width="9" style="20"/>
    <col min="11019" max="11019" width="8.875" style="20" bestFit="1" customWidth="1"/>
    <col min="11020" max="11020" width="10.75" style="20" customWidth="1"/>
    <col min="11021" max="11021" width="12.75" style="20" bestFit="1" customWidth="1"/>
    <col min="11022" max="11265" width="9" style="20"/>
    <col min="11266" max="11266" width="2.875" style="20" customWidth="1"/>
    <col min="11267" max="11267" width="21.625" style="20" customWidth="1"/>
    <col min="11268" max="11268" width="9" style="20"/>
    <col min="11269" max="11269" width="8.5" style="20" customWidth="1"/>
    <col min="11270" max="11270" width="10.875" style="20" bestFit="1" customWidth="1"/>
    <col min="11271" max="11271" width="12.875" style="20" customWidth="1"/>
    <col min="11272" max="11272" width="3.25" style="20" customWidth="1"/>
    <col min="11273" max="11273" width="21.625" style="20" customWidth="1"/>
    <col min="11274" max="11274" width="9" style="20"/>
    <col min="11275" max="11275" width="8.875" style="20" bestFit="1" customWidth="1"/>
    <col min="11276" max="11276" width="10.75" style="20" customWidth="1"/>
    <col min="11277" max="11277" width="12.75" style="20" bestFit="1" customWidth="1"/>
    <col min="11278" max="11521" width="9" style="20"/>
    <col min="11522" max="11522" width="2.875" style="20" customWidth="1"/>
    <col min="11523" max="11523" width="21.625" style="20" customWidth="1"/>
    <col min="11524" max="11524" width="9" style="20"/>
    <col min="11525" max="11525" width="8.5" style="20" customWidth="1"/>
    <col min="11526" max="11526" width="10.875" style="20" bestFit="1" customWidth="1"/>
    <col min="11527" max="11527" width="12.875" style="20" customWidth="1"/>
    <col min="11528" max="11528" width="3.25" style="20" customWidth="1"/>
    <col min="11529" max="11529" width="21.625" style="20" customWidth="1"/>
    <col min="11530" max="11530" width="9" style="20"/>
    <col min="11531" max="11531" width="8.875" style="20" bestFit="1" customWidth="1"/>
    <col min="11532" max="11532" width="10.75" style="20" customWidth="1"/>
    <col min="11533" max="11533" width="12.75" style="20" bestFit="1" customWidth="1"/>
    <col min="11534" max="11777" width="9" style="20"/>
    <col min="11778" max="11778" width="2.875" style="20" customWidth="1"/>
    <col min="11779" max="11779" width="21.625" style="20" customWidth="1"/>
    <col min="11780" max="11780" width="9" style="20"/>
    <col min="11781" max="11781" width="8.5" style="20" customWidth="1"/>
    <col min="11782" max="11782" width="10.875" style="20" bestFit="1" customWidth="1"/>
    <col min="11783" max="11783" width="12.875" style="20" customWidth="1"/>
    <col min="11784" max="11784" width="3.25" style="20" customWidth="1"/>
    <col min="11785" max="11785" width="21.625" style="20" customWidth="1"/>
    <col min="11786" max="11786" width="9" style="20"/>
    <col min="11787" max="11787" width="8.875" style="20" bestFit="1" customWidth="1"/>
    <col min="11788" max="11788" width="10.75" style="20" customWidth="1"/>
    <col min="11789" max="11789" width="12.75" style="20" bestFit="1" customWidth="1"/>
    <col min="11790" max="12033" width="9" style="20"/>
    <col min="12034" max="12034" width="2.875" style="20" customWidth="1"/>
    <col min="12035" max="12035" width="21.625" style="20" customWidth="1"/>
    <col min="12036" max="12036" width="9" style="20"/>
    <col min="12037" max="12037" width="8.5" style="20" customWidth="1"/>
    <col min="12038" max="12038" width="10.875" style="20" bestFit="1" customWidth="1"/>
    <col min="12039" max="12039" width="12.875" style="20" customWidth="1"/>
    <col min="12040" max="12040" width="3.25" style="20" customWidth="1"/>
    <col min="12041" max="12041" width="21.625" style="20" customWidth="1"/>
    <col min="12042" max="12042" width="9" style="20"/>
    <col min="12043" max="12043" width="8.875" style="20" bestFit="1" customWidth="1"/>
    <col min="12044" max="12044" width="10.75" style="20" customWidth="1"/>
    <col min="12045" max="12045" width="12.75" style="20" bestFit="1" customWidth="1"/>
    <col min="12046" max="12289" width="9" style="20"/>
    <col min="12290" max="12290" width="2.875" style="20" customWidth="1"/>
    <col min="12291" max="12291" width="21.625" style="20" customWidth="1"/>
    <col min="12292" max="12292" width="9" style="20"/>
    <col min="12293" max="12293" width="8.5" style="20" customWidth="1"/>
    <col min="12294" max="12294" width="10.875" style="20" bestFit="1" customWidth="1"/>
    <col min="12295" max="12295" width="12.875" style="20" customWidth="1"/>
    <col min="12296" max="12296" width="3.25" style="20" customWidth="1"/>
    <col min="12297" max="12297" width="21.625" style="20" customWidth="1"/>
    <col min="12298" max="12298" width="9" style="20"/>
    <col min="12299" max="12299" width="8.875" style="20" bestFit="1" customWidth="1"/>
    <col min="12300" max="12300" width="10.75" style="20" customWidth="1"/>
    <col min="12301" max="12301" width="12.75" style="20" bestFit="1" customWidth="1"/>
    <col min="12302" max="12545" width="9" style="20"/>
    <col min="12546" max="12546" width="2.875" style="20" customWidth="1"/>
    <col min="12547" max="12547" width="21.625" style="20" customWidth="1"/>
    <col min="12548" max="12548" width="9" style="20"/>
    <col min="12549" max="12549" width="8.5" style="20" customWidth="1"/>
    <col min="12550" max="12550" width="10.875" style="20" bestFit="1" customWidth="1"/>
    <col min="12551" max="12551" width="12.875" style="20" customWidth="1"/>
    <col min="12552" max="12552" width="3.25" style="20" customWidth="1"/>
    <col min="12553" max="12553" width="21.625" style="20" customWidth="1"/>
    <col min="12554" max="12554" width="9" style="20"/>
    <col min="12555" max="12555" width="8.875" style="20" bestFit="1" customWidth="1"/>
    <col min="12556" max="12556" width="10.75" style="20" customWidth="1"/>
    <col min="12557" max="12557" width="12.75" style="20" bestFit="1" customWidth="1"/>
    <col min="12558" max="12801" width="9" style="20"/>
    <col min="12802" max="12802" width="2.875" style="20" customWidth="1"/>
    <col min="12803" max="12803" width="21.625" style="20" customWidth="1"/>
    <col min="12804" max="12804" width="9" style="20"/>
    <col min="12805" max="12805" width="8.5" style="20" customWidth="1"/>
    <col min="12806" max="12806" width="10.875" style="20" bestFit="1" customWidth="1"/>
    <col min="12807" max="12807" width="12.875" style="20" customWidth="1"/>
    <col min="12808" max="12808" width="3.25" style="20" customWidth="1"/>
    <col min="12809" max="12809" width="21.625" style="20" customWidth="1"/>
    <col min="12810" max="12810" width="9" style="20"/>
    <col min="12811" max="12811" width="8.875" style="20" bestFit="1" customWidth="1"/>
    <col min="12812" max="12812" width="10.75" style="20" customWidth="1"/>
    <col min="12813" max="12813" width="12.75" style="20" bestFit="1" customWidth="1"/>
    <col min="12814" max="13057" width="9" style="20"/>
    <col min="13058" max="13058" width="2.875" style="20" customWidth="1"/>
    <col min="13059" max="13059" width="21.625" style="20" customWidth="1"/>
    <col min="13060" max="13060" width="9" style="20"/>
    <col min="13061" max="13061" width="8.5" style="20" customWidth="1"/>
    <col min="13062" max="13062" width="10.875" style="20" bestFit="1" customWidth="1"/>
    <col min="13063" max="13063" width="12.875" style="20" customWidth="1"/>
    <col min="13064" max="13064" width="3.25" style="20" customWidth="1"/>
    <col min="13065" max="13065" width="21.625" style="20" customWidth="1"/>
    <col min="13066" max="13066" width="9" style="20"/>
    <col min="13067" max="13067" width="8.875" style="20" bestFit="1" customWidth="1"/>
    <col min="13068" max="13068" width="10.75" style="20" customWidth="1"/>
    <col min="13069" max="13069" width="12.75" style="20" bestFit="1" customWidth="1"/>
    <col min="13070" max="13313" width="9" style="20"/>
    <col min="13314" max="13314" width="2.875" style="20" customWidth="1"/>
    <col min="13315" max="13315" width="21.625" style="20" customWidth="1"/>
    <col min="13316" max="13316" width="9" style="20"/>
    <col min="13317" max="13317" width="8.5" style="20" customWidth="1"/>
    <col min="13318" max="13318" width="10.875" style="20" bestFit="1" customWidth="1"/>
    <col min="13319" max="13319" width="12.875" style="20" customWidth="1"/>
    <col min="13320" max="13320" width="3.25" style="20" customWidth="1"/>
    <col min="13321" max="13321" width="21.625" style="20" customWidth="1"/>
    <col min="13322" max="13322" width="9" style="20"/>
    <col min="13323" max="13323" width="8.875" style="20" bestFit="1" customWidth="1"/>
    <col min="13324" max="13324" width="10.75" style="20" customWidth="1"/>
    <col min="13325" max="13325" width="12.75" style="20" bestFit="1" customWidth="1"/>
    <col min="13326" max="13569" width="9" style="20"/>
    <col min="13570" max="13570" width="2.875" style="20" customWidth="1"/>
    <col min="13571" max="13571" width="21.625" style="20" customWidth="1"/>
    <col min="13572" max="13572" width="9" style="20"/>
    <col min="13573" max="13573" width="8.5" style="20" customWidth="1"/>
    <col min="13574" max="13574" width="10.875" style="20" bestFit="1" customWidth="1"/>
    <col min="13575" max="13575" width="12.875" style="20" customWidth="1"/>
    <col min="13576" max="13576" width="3.25" style="20" customWidth="1"/>
    <col min="13577" max="13577" width="21.625" style="20" customWidth="1"/>
    <col min="13578" max="13578" width="9" style="20"/>
    <col min="13579" max="13579" width="8.875" style="20" bestFit="1" customWidth="1"/>
    <col min="13580" max="13580" width="10.75" style="20" customWidth="1"/>
    <col min="13581" max="13581" width="12.75" style="20" bestFit="1" customWidth="1"/>
    <col min="13582" max="13825" width="9" style="20"/>
    <col min="13826" max="13826" width="2.875" style="20" customWidth="1"/>
    <col min="13827" max="13827" width="21.625" style="20" customWidth="1"/>
    <col min="13828" max="13828" width="9" style="20"/>
    <col min="13829" max="13829" width="8.5" style="20" customWidth="1"/>
    <col min="13830" max="13830" width="10.875" style="20" bestFit="1" customWidth="1"/>
    <col min="13831" max="13831" width="12.875" style="20" customWidth="1"/>
    <col min="13832" max="13832" width="3.25" style="20" customWidth="1"/>
    <col min="13833" max="13833" width="21.625" style="20" customWidth="1"/>
    <col min="13834" max="13834" width="9" style="20"/>
    <col min="13835" max="13835" width="8.875" style="20" bestFit="1" customWidth="1"/>
    <col min="13836" max="13836" width="10.75" style="20" customWidth="1"/>
    <col min="13837" max="13837" width="12.75" style="20" bestFit="1" customWidth="1"/>
    <col min="13838" max="14081" width="9" style="20"/>
    <col min="14082" max="14082" width="2.875" style="20" customWidth="1"/>
    <col min="14083" max="14083" width="21.625" style="20" customWidth="1"/>
    <col min="14084" max="14084" width="9" style="20"/>
    <col min="14085" max="14085" width="8.5" style="20" customWidth="1"/>
    <col min="14086" max="14086" width="10.875" style="20" bestFit="1" customWidth="1"/>
    <col min="14087" max="14087" width="12.875" style="20" customWidth="1"/>
    <col min="14088" max="14088" width="3.25" style="20" customWidth="1"/>
    <col min="14089" max="14089" width="21.625" style="20" customWidth="1"/>
    <col min="14090" max="14090" width="9" style="20"/>
    <col min="14091" max="14091" width="8.875" style="20" bestFit="1" customWidth="1"/>
    <col min="14092" max="14092" width="10.75" style="20" customWidth="1"/>
    <col min="14093" max="14093" width="12.75" style="20" bestFit="1" customWidth="1"/>
    <col min="14094" max="14337" width="9" style="20"/>
    <col min="14338" max="14338" width="2.875" style="20" customWidth="1"/>
    <col min="14339" max="14339" width="21.625" style="20" customWidth="1"/>
    <col min="14340" max="14340" width="9" style="20"/>
    <col min="14341" max="14341" width="8.5" style="20" customWidth="1"/>
    <col min="14342" max="14342" width="10.875" style="20" bestFit="1" customWidth="1"/>
    <col min="14343" max="14343" width="12.875" style="20" customWidth="1"/>
    <col min="14344" max="14344" width="3.25" style="20" customWidth="1"/>
    <col min="14345" max="14345" width="21.625" style="20" customWidth="1"/>
    <col min="14346" max="14346" width="9" style="20"/>
    <col min="14347" max="14347" width="8.875" style="20" bestFit="1" customWidth="1"/>
    <col min="14348" max="14348" width="10.75" style="20" customWidth="1"/>
    <col min="14349" max="14349" width="12.75" style="20" bestFit="1" customWidth="1"/>
    <col min="14350" max="14593" width="9" style="20"/>
    <col min="14594" max="14594" width="2.875" style="20" customWidth="1"/>
    <col min="14595" max="14595" width="21.625" style="20" customWidth="1"/>
    <col min="14596" max="14596" width="9" style="20"/>
    <col min="14597" max="14597" width="8.5" style="20" customWidth="1"/>
    <col min="14598" max="14598" width="10.875" style="20" bestFit="1" customWidth="1"/>
    <col min="14599" max="14599" width="12.875" style="20" customWidth="1"/>
    <col min="14600" max="14600" width="3.25" style="20" customWidth="1"/>
    <col min="14601" max="14601" width="21.625" style="20" customWidth="1"/>
    <col min="14602" max="14602" width="9" style="20"/>
    <col min="14603" max="14603" width="8.875" style="20" bestFit="1" customWidth="1"/>
    <col min="14604" max="14604" width="10.75" style="20" customWidth="1"/>
    <col min="14605" max="14605" width="12.75" style="20" bestFit="1" customWidth="1"/>
    <col min="14606" max="14849" width="9" style="20"/>
    <col min="14850" max="14850" width="2.875" style="20" customWidth="1"/>
    <col min="14851" max="14851" width="21.625" style="20" customWidth="1"/>
    <col min="14852" max="14852" width="9" style="20"/>
    <col min="14853" max="14853" width="8.5" style="20" customWidth="1"/>
    <col min="14854" max="14854" width="10.875" style="20" bestFit="1" customWidth="1"/>
    <col min="14855" max="14855" width="12.875" style="20" customWidth="1"/>
    <col min="14856" max="14856" width="3.25" style="20" customWidth="1"/>
    <col min="14857" max="14857" width="21.625" style="20" customWidth="1"/>
    <col min="14858" max="14858" width="9" style="20"/>
    <col min="14859" max="14859" width="8.875" style="20" bestFit="1" customWidth="1"/>
    <col min="14860" max="14860" width="10.75" style="20" customWidth="1"/>
    <col min="14861" max="14861" width="12.75" style="20" bestFit="1" customWidth="1"/>
    <col min="14862" max="15105" width="9" style="20"/>
    <col min="15106" max="15106" width="2.875" style="20" customWidth="1"/>
    <col min="15107" max="15107" width="21.625" style="20" customWidth="1"/>
    <col min="15108" max="15108" width="9" style="20"/>
    <col min="15109" max="15109" width="8.5" style="20" customWidth="1"/>
    <col min="15110" max="15110" width="10.875" style="20" bestFit="1" customWidth="1"/>
    <col min="15111" max="15111" width="12.875" style="20" customWidth="1"/>
    <col min="15112" max="15112" width="3.25" style="20" customWidth="1"/>
    <col min="15113" max="15113" width="21.625" style="20" customWidth="1"/>
    <col min="15114" max="15114" width="9" style="20"/>
    <col min="15115" max="15115" width="8.875" style="20" bestFit="1" customWidth="1"/>
    <col min="15116" max="15116" width="10.75" style="20" customWidth="1"/>
    <col min="15117" max="15117" width="12.75" style="20" bestFit="1" customWidth="1"/>
    <col min="15118" max="15361" width="9" style="20"/>
    <col min="15362" max="15362" width="2.875" style="20" customWidth="1"/>
    <col min="15363" max="15363" width="21.625" style="20" customWidth="1"/>
    <col min="15364" max="15364" width="9" style="20"/>
    <col min="15365" max="15365" width="8.5" style="20" customWidth="1"/>
    <col min="15366" max="15366" width="10.875" style="20" bestFit="1" customWidth="1"/>
    <col min="15367" max="15367" width="12.875" style="20" customWidth="1"/>
    <col min="15368" max="15368" width="3.25" style="20" customWidth="1"/>
    <col min="15369" max="15369" width="21.625" style="20" customWidth="1"/>
    <col min="15370" max="15370" width="9" style="20"/>
    <col min="15371" max="15371" width="8.875" style="20" bestFit="1" customWidth="1"/>
    <col min="15372" max="15372" width="10.75" style="20" customWidth="1"/>
    <col min="15373" max="15373" width="12.75" style="20" bestFit="1" customWidth="1"/>
    <col min="15374" max="15617" width="9" style="20"/>
    <col min="15618" max="15618" width="2.875" style="20" customWidth="1"/>
    <col min="15619" max="15619" width="21.625" style="20" customWidth="1"/>
    <col min="15620" max="15620" width="9" style="20"/>
    <col min="15621" max="15621" width="8.5" style="20" customWidth="1"/>
    <col min="15622" max="15622" width="10.875" style="20" bestFit="1" customWidth="1"/>
    <col min="15623" max="15623" width="12.875" style="20" customWidth="1"/>
    <col min="15624" max="15624" width="3.25" style="20" customWidth="1"/>
    <col min="15625" max="15625" width="21.625" style="20" customWidth="1"/>
    <col min="15626" max="15626" width="9" style="20"/>
    <col min="15627" max="15627" width="8.875" style="20" bestFit="1" customWidth="1"/>
    <col min="15628" max="15628" width="10.75" style="20" customWidth="1"/>
    <col min="15629" max="15629" width="12.75" style="20" bestFit="1" customWidth="1"/>
    <col min="15630" max="15873" width="9" style="20"/>
    <col min="15874" max="15874" width="2.875" style="20" customWidth="1"/>
    <col min="15875" max="15875" width="21.625" style="20" customWidth="1"/>
    <col min="15876" max="15876" width="9" style="20"/>
    <col min="15877" max="15877" width="8.5" style="20" customWidth="1"/>
    <col min="15878" max="15878" width="10.875" style="20" bestFit="1" customWidth="1"/>
    <col min="15879" max="15879" width="12.875" style="20" customWidth="1"/>
    <col min="15880" max="15880" width="3.25" style="20" customWidth="1"/>
    <col min="15881" max="15881" width="21.625" style="20" customWidth="1"/>
    <col min="15882" max="15882" width="9" style="20"/>
    <col min="15883" max="15883" width="8.875" style="20" bestFit="1" customWidth="1"/>
    <col min="15884" max="15884" width="10.75" style="20" customWidth="1"/>
    <col min="15885" max="15885" width="12.75" style="20" bestFit="1" customWidth="1"/>
    <col min="15886" max="16129" width="9" style="20"/>
    <col min="16130" max="16130" width="2.875" style="20" customWidth="1"/>
    <col min="16131" max="16131" width="21.625" style="20" customWidth="1"/>
    <col min="16132" max="16132" width="9" style="20"/>
    <col min="16133" max="16133" width="8.5" style="20" customWidth="1"/>
    <col min="16134" max="16134" width="10.875" style="20" bestFit="1" customWidth="1"/>
    <col min="16135" max="16135" width="12.875" style="20" customWidth="1"/>
    <col min="16136" max="16136" width="3.25" style="20" customWidth="1"/>
    <col min="16137" max="16137" width="21.625" style="20" customWidth="1"/>
    <col min="16138" max="16138" width="9" style="20"/>
    <col min="16139" max="16139" width="8.875" style="20" bestFit="1" customWidth="1"/>
    <col min="16140" max="16140" width="10.75" style="20" customWidth="1"/>
    <col min="16141" max="16141" width="12.75" style="20" bestFit="1" customWidth="1"/>
    <col min="16142" max="16384" width="9" style="20"/>
  </cols>
  <sheetData>
    <row r="1" spans="1:14" ht="21.75" customHeight="1" x14ac:dyDescent="0.2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21.75" customHeight="1" x14ac:dyDescent="0.2">
      <c r="A2" s="90" t="s">
        <v>0</v>
      </c>
      <c r="B2" s="91"/>
      <c r="C2" s="91"/>
      <c r="D2" s="91"/>
      <c r="E2" s="91"/>
      <c r="F2" s="91"/>
      <c r="G2" s="92"/>
      <c r="H2" s="93" t="s">
        <v>1</v>
      </c>
      <c r="I2" s="93"/>
      <c r="J2" s="93"/>
      <c r="K2" s="93"/>
      <c r="L2" s="93"/>
      <c r="M2" s="93"/>
      <c r="N2" s="93"/>
    </row>
    <row r="3" spans="1:14" s="55" customFormat="1" ht="21.75" customHeight="1" x14ac:dyDescent="0.2">
      <c r="A3" s="65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2</v>
      </c>
      <c r="I3" s="65" t="s">
        <v>3</v>
      </c>
      <c r="J3" s="65" t="s">
        <v>4</v>
      </c>
      <c r="K3" s="65" t="s">
        <v>5</v>
      </c>
      <c r="L3" s="65" t="s">
        <v>6</v>
      </c>
      <c r="M3" s="65" t="s">
        <v>7</v>
      </c>
      <c r="N3" s="65" t="s">
        <v>9</v>
      </c>
    </row>
    <row r="4" spans="1:14" x14ac:dyDescent="0.3">
      <c r="A4" s="10">
        <v>1</v>
      </c>
      <c r="B4" s="68" t="s">
        <v>38</v>
      </c>
      <c r="C4" s="10" t="s">
        <v>40</v>
      </c>
      <c r="D4" s="8">
        <v>512</v>
      </c>
      <c r="E4" s="8">
        <v>512000</v>
      </c>
      <c r="F4" s="8">
        <v>6377558.527999999</v>
      </c>
      <c r="G4" s="22" t="s">
        <v>39</v>
      </c>
      <c r="H4" s="10">
        <v>1</v>
      </c>
      <c r="I4" s="5" t="s">
        <v>78</v>
      </c>
      <c r="J4" s="6" t="s">
        <v>23</v>
      </c>
      <c r="K4" s="7">
        <v>1031</v>
      </c>
      <c r="L4" s="25">
        <v>54643</v>
      </c>
      <c r="M4" s="25">
        <v>22908170.788800001</v>
      </c>
      <c r="N4" s="13" t="s">
        <v>39</v>
      </c>
    </row>
    <row r="5" spans="1:14" x14ac:dyDescent="0.3">
      <c r="A5" s="26">
        <v>2</v>
      </c>
      <c r="B5" s="59" t="s">
        <v>55</v>
      </c>
      <c r="C5" s="26" t="s">
        <v>61</v>
      </c>
      <c r="D5" s="67">
        <v>42</v>
      </c>
      <c r="E5" s="67">
        <v>5021.6000000000004</v>
      </c>
      <c r="F5" s="67">
        <v>1203083.6400000001</v>
      </c>
      <c r="G5" s="28" t="s">
        <v>73</v>
      </c>
      <c r="H5" s="26">
        <v>2</v>
      </c>
      <c r="I5" s="29" t="s">
        <v>55</v>
      </c>
      <c r="J5" s="30" t="s">
        <v>23</v>
      </c>
      <c r="K5" s="35">
        <v>549</v>
      </c>
      <c r="L5" s="49">
        <v>7036.4</v>
      </c>
      <c r="M5" s="49">
        <v>11279091.410399999</v>
      </c>
      <c r="N5" s="31" t="s">
        <v>27</v>
      </c>
    </row>
    <row r="6" spans="1:14" x14ac:dyDescent="0.3">
      <c r="A6" s="26"/>
      <c r="B6" s="27"/>
      <c r="C6" s="26"/>
      <c r="D6" s="66"/>
      <c r="E6" s="67"/>
      <c r="F6" s="67"/>
      <c r="G6" s="28"/>
      <c r="H6" s="26">
        <v>3</v>
      </c>
      <c r="I6" s="29" t="s">
        <v>83</v>
      </c>
      <c r="J6" s="30" t="s">
        <v>23</v>
      </c>
      <c r="K6" s="35">
        <v>2850</v>
      </c>
      <c r="L6" s="49">
        <v>50000</v>
      </c>
      <c r="M6" s="49">
        <v>5316657.5</v>
      </c>
      <c r="N6" s="31" t="s">
        <v>69</v>
      </c>
    </row>
    <row r="7" spans="1:14" x14ac:dyDescent="0.3">
      <c r="A7" s="26"/>
      <c r="B7" s="27"/>
      <c r="C7" s="26"/>
      <c r="D7" s="66"/>
      <c r="E7" s="67"/>
      <c r="F7" s="67"/>
      <c r="G7" s="28"/>
      <c r="H7" s="26">
        <v>4</v>
      </c>
      <c r="I7" s="29" t="s">
        <v>82</v>
      </c>
      <c r="J7" s="30" t="s">
        <v>23</v>
      </c>
      <c r="K7" s="35">
        <v>454</v>
      </c>
      <c r="L7" s="49">
        <v>21837.4</v>
      </c>
      <c r="M7" s="49">
        <v>1293707.7380369999</v>
      </c>
      <c r="N7" s="31" t="s">
        <v>28</v>
      </c>
    </row>
    <row r="8" spans="1:14" x14ac:dyDescent="0.3">
      <c r="A8" s="26"/>
      <c r="B8" s="27"/>
      <c r="C8" s="26"/>
      <c r="D8" s="66"/>
      <c r="E8" s="67"/>
      <c r="F8" s="67"/>
      <c r="G8" s="28"/>
      <c r="H8" s="26">
        <v>5</v>
      </c>
      <c r="I8" s="29" t="s">
        <v>74</v>
      </c>
      <c r="J8" s="30" t="s">
        <v>23</v>
      </c>
      <c r="K8" s="35">
        <v>254</v>
      </c>
      <c r="L8" s="49">
        <v>151433</v>
      </c>
      <c r="M8" s="49">
        <v>518075.81656800001</v>
      </c>
      <c r="N8" s="31" t="s">
        <v>84</v>
      </c>
    </row>
    <row r="9" spans="1:14" ht="19.5" thickBot="1" x14ac:dyDescent="0.25">
      <c r="A9" s="94" t="s">
        <v>10</v>
      </c>
      <c r="B9" s="95"/>
      <c r="C9" s="96"/>
      <c r="D9" s="15">
        <f>SUM(D4:D8)</f>
        <v>554</v>
      </c>
      <c r="E9" s="16">
        <f>SUM(E4:E8)</f>
        <v>517021.6</v>
      </c>
      <c r="F9" s="16">
        <f>SUM(F4:F8)</f>
        <v>7580642.1679999996</v>
      </c>
      <c r="G9" s="23"/>
      <c r="H9" s="94" t="s">
        <v>10</v>
      </c>
      <c r="I9" s="95"/>
      <c r="J9" s="96"/>
      <c r="K9" s="17">
        <f>SUM(K4:K8)</f>
        <v>5138</v>
      </c>
      <c r="L9" s="17">
        <f>SUM(L4:L8)</f>
        <v>284949.8</v>
      </c>
      <c r="M9" s="17">
        <f>SUM(M4:M8)</f>
        <v>41315703.253805004</v>
      </c>
      <c r="N9" s="18"/>
    </row>
    <row r="10" spans="1:14" ht="19.5" thickTop="1" x14ac:dyDescent="0.2"/>
  </sheetData>
  <sortState ref="B4:G5">
    <sortCondition descending="1" ref="F4:F5"/>
  </sortState>
  <mergeCells count="5">
    <mergeCell ref="A9:C9"/>
    <mergeCell ref="H9:J9"/>
    <mergeCell ref="A1:N1"/>
    <mergeCell ref="A2:G2"/>
    <mergeCell ref="H2:N2"/>
  </mergeCells>
  <pageMargins left="0.11811023622047245" right="0.11811023622047245" top="0.74803149606299213" bottom="0.74803149606299213" header="0.31496062992125984" footer="0.31496062992125984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="120" zoomScaleNormal="120" workbookViewId="0">
      <selection activeCell="G18" sqref="G18"/>
    </sheetView>
  </sheetViews>
  <sheetFormatPr defaultRowHeight="18.75" x14ac:dyDescent="0.2"/>
  <cols>
    <col min="1" max="1" width="3.875" style="56" customWidth="1"/>
    <col min="2" max="2" width="15.125" style="20" customWidth="1"/>
    <col min="3" max="3" width="5.75" style="56" customWidth="1"/>
    <col min="4" max="4" width="7.125" style="20" customWidth="1"/>
    <col min="5" max="5" width="10.125" style="20" customWidth="1"/>
    <col min="6" max="6" width="11.5" style="20" customWidth="1"/>
    <col min="7" max="7" width="12" style="56" customWidth="1"/>
    <col min="8" max="8" width="3.25" style="56" customWidth="1"/>
    <col min="9" max="9" width="15" style="20" customWidth="1"/>
    <col min="10" max="10" width="6.5" style="56" customWidth="1"/>
    <col min="11" max="11" width="10" style="20" bestFit="1" customWidth="1"/>
    <col min="12" max="12" width="11.5" style="20" bestFit="1" customWidth="1"/>
    <col min="13" max="13" width="14.5" style="20" customWidth="1"/>
    <col min="14" max="14" width="12.25" style="56" customWidth="1"/>
    <col min="15" max="257" width="9" style="20"/>
    <col min="258" max="258" width="2.875" style="20" customWidth="1"/>
    <col min="259" max="259" width="21.625" style="20" customWidth="1"/>
    <col min="260" max="260" width="9" style="20"/>
    <col min="261" max="261" width="8.5" style="20" customWidth="1"/>
    <col min="262" max="262" width="10.875" style="20" bestFit="1" customWidth="1"/>
    <col min="263" max="263" width="12.875" style="20" customWidth="1"/>
    <col min="264" max="264" width="3.25" style="20" customWidth="1"/>
    <col min="265" max="265" width="21.625" style="20" customWidth="1"/>
    <col min="266" max="266" width="9" style="20"/>
    <col min="267" max="267" width="8.875" style="20" bestFit="1" customWidth="1"/>
    <col min="268" max="268" width="10.75" style="20" customWidth="1"/>
    <col min="269" max="269" width="12.75" style="20" bestFit="1" customWidth="1"/>
    <col min="270" max="513" width="9" style="20"/>
    <col min="514" max="514" width="2.875" style="20" customWidth="1"/>
    <col min="515" max="515" width="21.625" style="20" customWidth="1"/>
    <col min="516" max="516" width="9" style="20"/>
    <col min="517" max="517" width="8.5" style="20" customWidth="1"/>
    <col min="518" max="518" width="10.875" style="20" bestFit="1" customWidth="1"/>
    <col min="519" max="519" width="12.875" style="20" customWidth="1"/>
    <col min="520" max="520" width="3.25" style="20" customWidth="1"/>
    <col min="521" max="521" width="21.625" style="20" customWidth="1"/>
    <col min="522" max="522" width="9" style="20"/>
    <col min="523" max="523" width="8.875" style="20" bestFit="1" customWidth="1"/>
    <col min="524" max="524" width="10.75" style="20" customWidth="1"/>
    <col min="525" max="525" width="12.75" style="20" bestFit="1" customWidth="1"/>
    <col min="526" max="769" width="9" style="20"/>
    <col min="770" max="770" width="2.875" style="20" customWidth="1"/>
    <col min="771" max="771" width="21.625" style="20" customWidth="1"/>
    <col min="772" max="772" width="9" style="20"/>
    <col min="773" max="773" width="8.5" style="20" customWidth="1"/>
    <col min="774" max="774" width="10.875" style="20" bestFit="1" customWidth="1"/>
    <col min="775" max="775" width="12.875" style="20" customWidth="1"/>
    <col min="776" max="776" width="3.25" style="20" customWidth="1"/>
    <col min="777" max="777" width="21.625" style="20" customWidth="1"/>
    <col min="778" max="778" width="9" style="20"/>
    <col min="779" max="779" width="8.875" style="20" bestFit="1" customWidth="1"/>
    <col min="780" max="780" width="10.75" style="20" customWidth="1"/>
    <col min="781" max="781" width="12.75" style="20" bestFit="1" customWidth="1"/>
    <col min="782" max="1025" width="9" style="20"/>
    <col min="1026" max="1026" width="2.875" style="20" customWidth="1"/>
    <col min="1027" max="1027" width="21.625" style="20" customWidth="1"/>
    <col min="1028" max="1028" width="9" style="20"/>
    <col min="1029" max="1029" width="8.5" style="20" customWidth="1"/>
    <col min="1030" max="1030" width="10.875" style="20" bestFit="1" customWidth="1"/>
    <col min="1031" max="1031" width="12.875" style="20" customWidth="1"/>
    <col min="1032" max="1032" width="3.25" style="20" customWidth="1"/>
    <col min="1033" max="1033" width="21.625" style="20" customWidth="1"/>
    <col min="1034" max="1034" width="9" style="20"/>
    <col min="1035" max="1035" width="8.875" style="20" bestFit="1" customWidth="1"/>
    <col min="1036" max="1036" width="10.75" style="20" customWidth="1"/>
    <col min="1037" max="1037" width="12.75" style="20" bestFit="1" customWidth="1"/>
    <col min="1038" max="1281" width="9" style="20"/>
    <col min="1282" max="1282" width="2.875" style="20" customWidth="1"/>
    <col min="1283" max="1283" width="21.625" style="20" customWidth="1"/>
    <col min="1284" max="1284" width="9" style="20"/>
    <col min="1285" max="1285" width="8.5" style="20" customWidth="1"/>
    <col min="1286" max="1286" width="10.875" style="20" bestFit="1" customWidth="1"/>
    <col min="1287" max="1287" width="12.875" style="20" customWidth="1"/>
    <col min="1288" max="1288" width="3.25" style="20" customWidth="1"/>
    <col min="1289" max="1289" width="21.625" style="20" customWidth="1"/>
    <col min="1290" max="1290" width="9" style="20"/>
    <col min="1291" max="1291" width="8.875" style="20" bestFit="1" customWidth="1"/>
    <col min="1292" max="1292" width="10.75" style="20" customWidth="1"/>
    <col min="1293" max="1293" width="12.75" style="20" bestFit="1" customWidth="1"/>
    <col min="1294" max="1537" width="9" style="20"/>
    <col min="1538" max="1538" width="2.875" style="20" customWidth="1"/>
    <col min="1539" max="1539" width="21.625" style="20" customWidth="1"/>
    <col min="1540" max="1540" width="9" style="20"/>
    <col min="1541" max="1541" width="8.5" style="20" customWidth="1"/>
    <col min="1542" max="1542" width="10.875" style="20" bestFit="1" customWidth="1"/>
    <col min="1543" max="1543" width="12.875" style="20" customWidth="1"/>
    <col min="1544" max="1544" width="3.25" style="20" customWidth="1"/>
    <col min="1545" max="1545" width="21.625" style="20" customWidth="1"/>
    <col min="1546" max="1546" width="9" style="20"/>
    <col min="1547" max="1547" width="8.875" style="20" bestFit="1" customWidth="1"/>
    <col min="1548" max="1548" width="10.75" style="20" customWidth="1"/>
    <col min="1549" max="1549" width="12.75" style="20" bestFit="1" customWidth="1"/>
    <col min="1550" max="1793" width="9" style="20"/>
    <col min="1794" max="1794" width="2.875" style="20" customWidth="1"/>
    <col min="1795" max="1795" width="21.625" style="20" customWidth="1"/>
    <col min="1796" max="1796" width="9" style="20"/>
    <col min="1797" max="1797" width="8.5" style="20" customWidth="1"/>
    <col min="1798" max="1798" width="10.875" style="20" bestFit="1" customWidth="1"/>
    <col min="1799" max="1799" width="12.875" style="20" customWidth="1"/>
    <col min="1800" max="1800" width="3.25" style="20" customWidth="1"/>
    <col min="1801" max="1801" width="21.625" style="20" customWidth="1"/>
    <col min="1802" max="1802" width="9" style="20"/>
    <col min="1803" max="1803" width="8.875" style="20" bestFit="1" customWidth="1"/>
    <col min="1804" max="1804" width="10.75" style="20" customWidth="1"/>
    <col min="1805" max="1805" width="12.75" style="20" bestFit="1" customWidth="1"/>
    <col min="1806" max="2049" width="9" style="20"/>
    <col min="2050" max="2050" width="2.875" style="20" customWidth="1"/>
    <col min="2051" max="2051" width="21.625" style="20" customWidth="1"/>
    <col min="2052" max="2052" width="9" style="20"/>
    <col min="2053" max="2053" width="8.5" style="20" customWidth="1"/>
    <col min="2054" max="2054" width="10.875" style="20" bestFit="1" customWidth="1"/>
    <col min="2055" max="2055" width="12.875" style="20" customWidth="1"/>
    <col min="2056" max="2056" width="3.25" style="20" customWidth="1"/>
    <col min="2057" max="2057" width="21.625" style="20" customWidth="1"/>
    <col min="2058" max="2058" width="9" style="20"/>
    <col min="2059" max="2059" width="8.875" style="20" bestFit="1" customWidth="1"/>
    <col min="2060" max="2060" width="10.75" style="20" customWidth="1"/>
    <col min="2061" max="2061" width="12.75" style="20" bestFit="1" customWidth="1"/>
    <col min="2062" max="2305" width="9" style="20"/>
    <col min="2306" max="2306" width="2.875" style="20" customWidth="1"/>
    <col min="2307" max="2307" width="21.625" style="20" customWidth="1"/>
    <col min="2308" max="2308" width="9" style="20"/>
    <col min="2309" max="2309" width="8.5" style="20" customWidth="1"/>
    <col min="2310" max="2310" width="10.875" style="20" bestFit="1" customWidth="1"/>
    <col min="2311" max="2311" width="12.875" style="20" customWidth="1"/>
    <col min="2312" max="2312" width="3.25" style="20" customWidth="1"/>
    <col min="2313" max="2313" width="21.625" style="20" customWidth="1"/>
    <col min="2314" max="2314" width="9" style="20"/>
    <col min="2315" max="2315" width="8.875" style="20" bestFit="1" customWidth="1"/>
    <col min="2316" max="2316" width="10.75" style="20" customWidth="1"/>
    <col min="2317" max="2317" width="12.75" style="20" bestFit="1" customWidth="1"/>
    <col min="2318" max="2561" width="9" style="20"/>
    <col min="2562" max="2562" width="2.875" style="20" customWidth="1"/>
    <col min="2563" max="2563" width="21.625" style="20" customWidth="1"/>
    <col min="2564" max="2564" width="9" style="20"/>
    <col min="2565" max="2565" width="8.5" style="20" customWidth="1"/>
    <col min="2566" max="2566" width="10.875" style="20" bestFit="1" customWidth="1"/>
    <col min="2567" max="2567" width="12.875" style="20" customWidth="1"/>
    <col min="2568" max="2568" width="3.25" style="20" customWidth="1"/>
    <col min="2569" max="2569" width="21.625" style="20" customWidth="1"/>
    <col min="2570" max="2570" width="9" style="20"/>
    <col min="2571" max="2571" width="8.875" style="20" bestFit="1" customWidth="1"/>
    <col min="2572" max="2572" width="10.75" style="20" customWidth="1"/>
    <col min="2573" max="2573" width="12.75" style="20" bestFit="1" customWidth="1"/>
    <col min="2574" max="2817" width="9" style="20"/>
    <col min="2818" max="2818" width="2.875" style="20" customWidth="1"/>
    <col min="2819" max="2819" width="21.625" style="20" customWidth="1"/>
    <col min="2820" max="2820" width="9" style="20"/>
    <col min="2821" max="2821" width="8.5" style="20" customWidth="1"/>
    <col min="2822" max="2822" width="10.875" style="20" bestFit="1" customWidth="1"/>
    <col min="2823" max="2823" width="12.875" style="20" customWidth="1"/>
    <col min="2824" max="2824" width="3.25" style="20" customWidth="1"/>
    <col min="2825" max="2825" width="21.625" style="20" customWidth="1"/>
    <col min="2826" max="2826" width="9" style="20"/>
    <col min="2827" max="2827" width="8.875" style="20" bestFit="1" customWidth="1"/>
    <col min="2828" max="2828" width="10.75" style="20" customWidth="1"/>
    <col min="2829" max="2829" width="12.75" style="20" bestFit="1" customWidth="1"/>
    <col min="2830" max="3073" width="9" style="20"/>
    <col min="3074" max="3074" width="2.875" style="20" customWidth="1"/>
    <col min="3075" max="3075" width="21.625" style="20" customWidth="1"/>
    <col min="3076" max="3076" width="9" style="20"/>
    <col min="3077" max="3077" width="8.5" style="20" customWidth="1"/>
    <col min="3078" max="3078" width="10.875" style="20" bestFit="1" customWidth="1"/>
    <col min="3079" max="3079" width="12.875" style="20" customWidth="1"/>
    <col min="3080" max="3080" width="3.25" style="20" customWidth="1"/>
    <col min="3081" max="3081" width="21.625" style="20" customWidth="1"/>
    <col min="3082" max="3082" width="9" style="20"/>
    <col min="3083" max="3083" width="8.875" style="20" bestFit="1" customWidth="1"/>
    <col min="3084" max="3084" width="10.75" style="20" customWidth="1"/>
    <col min="3085" max="3085" width="12.75" style="20" bestFit="1" customWidth="1"/>
    <col min="3086" max="3329" width="9" style="20"/>
    <col min="3330" max="3330" width="2.875" style="20" customWidth="1"/>
    <col min="3331" max="3331" width="21.625" style="20" customWidth="1"/>
    <col min="3332" max="3332" width="9" style="20"/>
    <col min="3333" max="3333" width="8.5" style="20" customWidth="1"/>
    <col min="3334" max="3334" width="10.875" style="20" bestFit="1" customWidth="1"/>
    <col min="3335" max="3335" width="12.875" style="20" customWidth="1"/>
    <col min="3336" max="3336" width="3.25" style="20" customWidth="1"/>
    <col min="3337" max="3337" width="21.625" style="20" customWidth="1"/>
    <col min="3338" max="3338" width="9" style="20"/>
    <col min="3339" max="3339" width="8.875" style="20" bestFit="1" customWidth="1"/>
    <col min="3340" max="3340" width="10.75" style="20" customWidth="1"/>
    <col min="3341" max="3341" width="12.75" style="20" bestFit="1" customWidth="1"/>
    <col min="3342" max="3585" width="9" style="20"/>
    <col min="3586" max="3586" width="2.875" style="20" customWidth="1"/>
    <col min="3587" max="3587" width="21.625" style="20" customWidth="1"/>
    <col min="3588" max="3588" width="9" style="20"/>
    <col min="3589" max="3589" width="8.5" style="20" customWidth="1"/>
    <col min="3590" max="3590" width="10.875" style="20" bestFit="1" customWidth="1"/>
    <col min="3591" max="3591" width="12.875" style="20" customWidth="1"/>
    <col min="3592" max="3592" width="3.25" style="20" customWidth="1"/>
    <col min="3593" max="3593" width="21.625" style="20" customWidth="1"/>
    <col min="3594" max="3594" width="9" style="20"/>
    <col min="3595" max="3595" width="8.875" style="20" bestFit="1" customWidth="1"/>
    <col min="3596" max="3596" width="10.75" style="20" customWidth="1"/>
    <col min="3597" max="3597" width="12.75" style="20" bestFit="1" customWidth="1"/>
    <col min="3598" max="3841" width="9" style="20"/>
    <col min="3842" max="3842" width="2.875" style="20" customWidth="1"/>
    <col min="3843" max="3843" width="21.625" style="20" customWidth="1"/>
    <col min="3844" max="3844" width="9" style="20"/>
    <col min="3845" max="3845" width="8.5" style="20" customWidth="1"/>
    <col min="3846" max="3846" width="10.875" style="20" bestFit="1" customWidth="1"/>
    <col min="3847" max="3847" width="12.875" style="20" customWidth="1"/>
    <col min="3848" max="3848" width="3.25" style="20" customWidth="1"/>
    <col min="3849" max="3849" width="21.625" style="20" customWidth="1"/>
    <col min="3850" max="3850" width="9" style="20"/>
    <col min="3851" max="3851" width="8.875" style="20" bestFit="1" customWidth="1"/>
    <col min="3852" max="3852" width="10.75" style="20" customWidth="1"/>
    <col min="3853" max="3853" width="12.75" style="20" bestFit="1" customWidth="1"/>
    <col min="3854" max="4097" width="9" style="20"/>
    <col min="4098" max="4098" width="2.875" style="20" customWidth="1"/>
    <col min="4099" max="4099" width="21.625" style="20" customWidth="1"/>
    <col min="4100" max="4100" width="9" style="20"/>
    <col min="4101" max="4101" width="8.5" style="20" customWidth="1"/>
    <col min="4102" max="4102" width="10.875" style="20" bestFit="1" customWidth="1"/>
    <col min="4103" max="4103" width="12.875" style="20" customWidth="1"/>
    <col min="4104" max="4104" width="3.25" style="20" customWidth="1"/>
    <col min="4105" max="4105" width="21.625" style="20" customWidth="1"/>
    <col min="4106" max="4106" width="9" style="20"/>
    <col min="4107" max="4107" width="8.875" style="20" bestFit="1" customWidth="1"/>
    <col min="4108" max="4108" width="10.75" style="20" customWidth="1"/>
    <col min="4109" max="4109" width="12.75" style="20" bestFit="1" customWidth="1"/>
    <col min="4110" max="4353" width="9" style="20"/>
    <col min="4354" max="4354" width="2.875" style="20" customWidth="1"/>
    <col min="4355" max="4355" width="21.625" style="20" customWidth="1"/>
    <col min="4356" max="4356" width="9" style="20"/>
    <col min="4357" max="4357" width="8.5" style="20" customWidth="1"/>
    <col min="4358" max="4358" width="10.875" style="20" bestFit="1" customWidth="1"/>
    <col min="4359" max="4359" width="12.875" style="20" customWidth="1"/>
    <col min="4360" max="4360" width="3.25" style="20" customWidth="1"/>
    <col min="4361" max="4361" width="21.625" style="20" customWidth="1"/>
    <col min="4362" max="4362" width="9" style="20"/>
    <col min="4363" max="4363" width="8.875" style="20" bestFit="1" customWidth="1"/>
    <col min="4364" max="4364" width="10.75" style="20" customWidth="1"/>
    <col min="4365" max="4365" width="12.75" style="20" bestFit="1" customWidth="1"/>
    <col min="4366" max="4609" width="9" style="20"/>
    <col min="4610" max="4610" width="2.875" style="20" customWidth="1"/>
    <col min="4611" max="4611" width="21.625" style="20" customWidth="1"/>
    <col min="4612" max="4612" width="9" style="20"/>
    <col min="4613" max="4613" width="8.5" style="20" customWidth="1"/>
    <col min="4614" max="4614" width="10.875" style="20" bestFit="1" customWidth="1"/>
    <col min="4615" max="4615" width="12.875" style="20" customWidth="1"/>
    <col min="4616" max="4616" width="3.25" style="20" customWidth="1"/>
    <col min="4617" max="4617" width="21.625" style="20" customWidth="1"/>
    <col min="4618" max="4618" width="9" style="20"/>
    <col min="4619" max="4619" width="8.875" style="20" bestFit="1" customWidth="1"/>
    <col min="4620" max="4620" width="10.75" style="20" customWidth="1"/>
    <col min="4621" max="4621" width="12.75" style="20" bestFit="1" customWidth="1"/>
    <col min="4622" max="4865" width="9" style="20"/>
    <col min="4866" max="4866" width="2.875" style="20" customWidth="1"/>
    <col min="4867" max="4867" width="21.625" style="20" customWidth="1"/>
    <col min="4868" max="4868" width="9" style="20"/>
    <col min="4869" max="4869" width="8.5" style="20" customWidth="1"/>
    <col min="4870" max="4870" width="10.875" style="20" bestFit="1" customWidth="1"/>
    <col min="4871" max="4871" width="12.875" style="20" customWidth="1"/>
    <col min="4872" max="4872" width="3.25" style="20" customWidth="1"/>
    <col min="4873" max="4873" width="21.625" style="20" customWidth="1"/>
    <col min="4874" max="4874" width="9" style="20"/>
    <col min="4875" max="4875" width="8.875" style="20" bestFit="1" customWidth="1"/>
    <col min="4876" max="4876" width="10.75" style="20" customWidth="1"/>
    <col min="4877" max="4877" width="12.75" style="20" bestFit="1" customWidth="1"/>
    <col min="4878" max="5121" width="9" style="20"/>
    <col min="5122" max="5122" width="2.875" style="20" customWidth="1"/>
    <col min="5123" max="5123" width="21.625" style="20" customWidth="1"/>
    <col min="5124" max="5124" width="9" style="20"/>
    <col min="5125" max="5125" width="8.5" style="20" customWidth="1"/>
    <col min="5126" max="5126" width="10.875" style="20" bestFit="1" customWidth="1"/>
    <col min="5127" max="5127" width="12.875" style="20" customWidth="1"/>
    <col min="5128" max="5128" width="3.25" style="20" customWidth="1"/>
    <col min="5129" max="5129" width="21.625" style="20" customWidth="1"/>
    <col min="5130" max="5130" width="9" style="20"/>
    <col min="5131" max="5131" width="8.875" style="20" bestFit="1" customWidth="1"/>
    <col min="5132" max="5132" width="10.75" style="20" customWidth="1"/>
    <col min="5133" max="5133" width="12.75" style="20" bestFit="1" customWidth="1"/>
    <col min="5134" max="5377" width="9" style="20"/>
    <col min="5378" max="5378" width="2.875" style="20" customWidth="1"/>
    <col min="5379" max="5379" width="21.625" style="20" customWidth="1"/>
    <col min="5380" max="5380" width="9" style="20"/>
    <col min="5381" max="5381" width="8.5" style="20" customWidth="1"/>
    <col min="5382" max="5382" width="10.875" style="20" bestFit="1" customWidth="1"/>
    <col min="5383" max="5383" width="12.875" style="20" customWidth="1"/>
    <col min="5384" max="5384" width="3.25" style="20" customWidth="1"/>
    <col min="5385" max="5385" width="21.625" style="20" customWidth="1"/>
    <col min="5386" max="5386" width="9" style="20"/>
    <col min="5387" max="5387" width="8.875" style="20" bestFit="1" customWidth="1"/>
    <col min="5388" max="5388" width="10.75" style="20" customWidth="1"/>
    <col min="5389" max="5389" width="12.75" style="20" bestFit="1" customWidth="1"/>
    <col min="5390" max="5633" width="9" style="20"/>
    <col min="5634" max="5634" width="2.875" style="20" customWidth="1"/>
    <col min="5635" max="5635" width="21.625" style="20" customWidth="1"/>
    <col min="5636" max="5636" width="9" style="20"/>
    <col min="5637" max="5637" width="8.5" style="20" customWidth="1"/>
    <col min="5638" max="5638" width="10.875" style="20" bestFit="1" customWidth="1"/>
    <col min="5639" max="5639" width="12.875" style="20" customWidth="1"/>
    <col min="5640" max="5640" width="3.25" style="20" customWidth="1"/>
    <col min="5641" max="5641" width="21.625" style="20" customWidth="1"/>
    <col min="5642" max="5642" width="9" style="20"/>
    <col min="5643" max="5643" width="8.875" style="20" bestFit="1" customWidth="1"/>
    <col min="5644" max="5644" width="10.75" style="20" customWidth="1"/>
    <col min="5645" max="5645" width="12.75" style="20" bestFit="1" customWidth="1"/>
    <col min="5646" max="5889" width="9" style="20"/>
    <col min="5890" max="5890" width="2.875" style="20" customWidth="1"/>
    <col min="5891" max="5891" width="21.625" style="20" customWidth="1"/>
    <col min="5892" max="5892" width="9" style="20"/>
    <col min="5893" max="5893" width="8.5" style="20" customWidth="1"/>
    <col min="5894" max="5894" width="10.875" style="20" bestFit="1" customWidth="1"/>
    <col min="5895" max="5895" width="12.875" style="20" customWidth="1"/>
    <col min="5896" max="5896" width="3.25" style="20" customWidth="1"/>
    <col min="5897" max="5897" width="21.625" style="20" customWidth="1"/>
    <col min="5898" max="5898" width="9" style="20"/>
    <col min="5899" max="5899" width="8.875" style="20" bestFit="1" customWidth="1"/>
    <col min="5900" max="5900" width="10.75" style="20" customWidth="1"/>
    <col min="5901" max="5901" width="12.75" style="20" bestFit="1" customWidth="1"/>
    <col min="5902" max="6145" width="9" style="20"/>
    <col min="6146" max="6146" width="2.875" style="20" customWidth="1"/>
    <col min="6147" max="6147" width="21.625" style="20" customWidth="1"/>
    <col min="6148" max="6148" width="9" style="20"/>
    <col min="6149" max="6149" width="8.5" style="20" customWidth="1"/>
    <col min="6150" max="6150" width="10.875" style="20" bestFit="1" customWidth="1"/>
    <col min="6151" max="6151" width="12.875" style="20" customWidth="1"/>
    <col min="6152" max="6152" width="3.25" style="20" customWidth="1"/>
    <col min="6153" max="6153" width="21.625" style="20" customWidth="1"/>
    <col min="6154" max="6154" width="9" style="20"/>
    <col min="6155" max="6155" width="8.875" style="20" bestFit="1" customWidth="1"/>
    <col min="6156" max="6156" width="10.75" style="20" customWidth="1"/>
    <col min="6157" max="6157" width="12.75" style="20" bestFit="1" customWidth="1"/>
    <col min="6158" max="6401" width="9" style="20"/>
    <col min="6402" max="6402" width="2.875" style="20" customWidth="1"/>
    <col min="6403" max="6403" width="21.625" style="20" customWidth="1"/>
    <col min="6404" max="6404" width="9" style="20"/>
    <col min="6405" max="6405" width="8.5" style="20" customWidth="1"/>
    <col min="6406" max="6406" width="10.875" style="20" bestFit="1" customWidth="1"/>
    <col min="6407" max="6407" width="12.875" style="20" customWidth="1"/>
    <col min="6408" max="6408" width="3.25" style="20" customWidth="1"/>
    <col min="6409" max="6409" width="21.625" style="20" customWidth="1"/>
    <col min="6410" max="6410" width="9" style="20"/>
    <col min="6411" max="6411" width="8.875" style="20" bestFit="1" customWidth="1"/>
    <col min="6412" max="6412" width="10.75" style="20" customWidth="1"/>
    <col min="6413" max="6413" width="12.75" style="20" bestFit="1" customWidth="1"/>
    <col min="6414" max="6657" width="9" style="20"/>
    <col min="6658" max="6658" width="2.875" style="20" customWidth="1"/>
    <col min="6659" max="6659" width="21.625" style="20" customWidth="1"/>
    <col min="6660" max="6660" width="9" style="20"/>
    <col min="6661" max="6661" width="8.5" style="20" customWidth="1"/>
    <col min="6662" max="6662" width="10.875" style="20" bestFit="1" customWidth="1"/>
    <col min="6663" max="6663" width="12.875" style="20" customWidth="1"/>
    <col min="6664" max="6664" width="3.25" style="20" customWidth="1"/>
    <col min="6665" max="6665" width="21.625" style="20" customWidth="1"/>
    <col min="6666" max="6666" width="9" style="20"/>
    <col min="6667" max="6667" width="8.875" style="20" bestFit="1" customWidth="1"/>
    <col min="6668" max="6668" width="10.75" style="20" customWidth="1"/>
    <col min="6669" max="6669" width="12.75" style="20" bestFit="1" customWidth="1"/>
    <col min="6670" max="6913" width="9" style="20"/>
    <col min="6914" max="6914" width="2.875" style="20" customWidth="1"/>
    <col min="6915" max="6915" width="21.625" style="20" customWidth="1"/>
    <col min="6916" max="6916" width="9" style="20"/>
    <col min="6917" max="6917" width="8.5" style="20" customWidth="1"/>
    <col min="6918" max="6918" width="10.875" style="20" bestFit="1" customWidth="1"/>
    <col min="6919" max="6919" width="12.875" style="20" customWidth="1"/>
    <col min="6920" max="6920" width="3.25" style="20" customWidth="1"/>
    <col min="6921" max="6921" width="21.625" style="20" customWidth="1"/>
    <col min="6922" max="6922" width="9" style="20"/>
    <col min="6923" max="6923" width="8.875" style="20" bestFit="1" customWidth="1"/>
    <col min="6924" max="6924" width="10.75" style="20" customWidth="1"/>
    <col min="6925" max="6925" width="12.75" style="20" bestFit="1" customWidth="1"/>
    <col min="6926" max="7169" width="9" style="20"/>
    <col min="7170" max="7170" width="2.875" style="20" customWidth="1"/>
    <col min="7171" max="7171" width="21.625" style="20" customWidth="1"/>
    <col min="7172" max="7172" width="9" style="20"/>
    <col min="7173" max="7173" width="8.5" style="20" customWidth="1"/>
    <col min="7174" max="7174" width="10.875" style="20" bestFit="1" customWidth="1"/>
    <col min="7175" max="7175" width="12.875" style="20" customWidth="1"/>
    <col min="7176" max="7176" width="3.25" style="20" customWidth="1"/>
    <col min="7177" max="7177" width="21.625" style="20" customWidth="1"/>
    <col min="7178" max="7178" width="9" style="20"/>
    <col min="7179" max="7179" width="8.875" style="20" bestFit="1" customWidth="1"/>
    <col min="7180" max="7180" width="10.75" style="20" customWidth="1"/>
    <col min="7181" max="7181" width="12.75" style="20" bestFit="1" customWidth="1"/>
    <col min="7182" max="7425" width="9" style="20"/>
    <col min="7426" max="7426" width="2.875" style="20" customWidth="1"/>
    <col min="7427" max="7427" width="21.625" style="20" customWidth="1"/>
    <col min="7428" max="7428" width="9" style="20"/>
    <col min="7429" max="7429" width="8.5" style="20" customWidth="1"/>
    <col min="7430" max="7430" width="10.875" style="20" bestFit="1" customWidth="1"/>
    <col min="7431" max="7431" width="12.875" style="20" customWidth="1"/>
    <col min="7432" max="7432" width="3.25" style="20" customWidth="1"/>
    <col min="7433" max="7433" width="21.625" style="20" customWidth="1"/>
    <col min="7434" max="7434" width="9" style="20"/>
    <col min="7435" max="7435" width="8.875" style="20" bestFit="1" customWidth="1"/>
    <col min="7436" max="7436" width="10.75" style="20" customWidth="1"/>
    <col min="7437" max="7437" width="12.75" style="20" bestFit="1" customWidth="1"/>
    <col min="7438" max="7681" width="9" style="20"/>
    <col min="7682" max="7682" width="2.875" style="20" customWidth="1"/>
    <col min="7683" max="7683" width="21.625" style="20" customWidth="1"/>
    <col min="7684" max="7684" width="9" style="20"/>
    <col min="7685" max="7685" width="8.5" style="20" customWidth="1"/>
    <col min="7686" max="7686" width="10.875" style="20" bestFit="1" customWidth="1"/>
    <col min="7687" max="7687" width="12.875" style="20" customWidth="1"/>
    <col min="7688" max="7688" width="3.25" style="20" customWidth="1"/>
    <col min="7689" max="7689" width="21.625" style="20" customWidth="1"/>
    <col min="7690" max="7690" width="9" style="20"/>
    <col min="7691" max="7691" width="8.875" style="20" bestFit="1" customWidth="1"/>
    <col min="7692" max="7692" width="10.75" style="20" customWidth="1"/>
    <col min="7693" max="7693" width="12.75" style="20" bestFit="1" customWidth="1"/>
    <col min="7694" max="7937" width="9" style="20"/>
    <col min="7938" max="7938" width="2.875" style="20" customWidth="1"/>
    <col min="7939" max="7939" width="21.625" style="20" customWidth="1"/>
    <col min="7940" max="7940" width="9" style="20"/>
    <col min="7941" max="7941" width="8.5" style="20" customWidth="1"/>
    <col min="7942" max="7942" width="10.875" style="20" bestFit="1" customWidth="1"/>
    <col min="7943" max="7943" width="12.875" style="20" customWidth="1"/>
    <col min="7944" max="7944" width="3.25" style="20" customWidth="1"/>
    <col min="7945" max="7945" width="21.625" style="20" customWidth="1"/>
    <col min="7946" max="7946" width="9" style="20"/>
    <col min="7947" max="7947" width="8.875" style="20" bestFit="1" customWidth="1"/>
    <col min="7948" max="7948" width="10.75" style="20" customWidth="1"/>
    <col min="7949" max="7949" width="12.75" style="20" bestFit="1" customWidth="1"/>
    <col min="7950" max="8193" width="9" style="20"/>
    <col min="8194" max="8194" width="2.875" style="20" customWidth="1"/>
    <col min="8195" max="8195" width="21.625" style="20" customWidth="1"/>
    <col min="8196" max="8196" width="9" style="20"/>
    <col min="8197" max="8197" width="8.5" style="20" customWidth="1"/>
    <col min="8198" max="8198" width="10.875" style="20" bestFit="1" customWidth="1"/>
    <col min="8199" max="8199" width="12.875" style="20" customWidth="1"/>
    <col min="8200" max="8200" width="3.25" style="20" customWidth="1"/>
    <col min="8201" max="8201" width="21.625" style="20" customWidth="1"/>
    <col min="8202" max="8202" width="9" style="20"/>
    <col min="8203" max="8203" width="8.875" style="20" bestFit="1" customWidth="1"/>
    <col min="8204" max="8204" width="10.75" style="20" customWidth="1"/>
    <col min="8205" max="8205" width="12.75" style="20" bestFit="1" customWidth="1"/>
    <col min="8206" max="8449" width="9" style="20"/>
    <col min="8450" max="8450" width="2.875" style="20" customWidth="1"/>
    <col min="8451" max="8451" width="21.625" style="20" customWidth="1"/>
    <col min="8452" max="8452" width="9" style="20"/>
    <col min="8453" max="8453" width="8.5" style="20" customWidth="1"/>
    <col min="8454" max="8454" width="10.875" style="20" bestFit="1" customWidth="1"/>
    <col min="8455" max="8455" width="12.875" style="20" customWidth="1"/>
    <col min="8456" max="8456" width="3.25" style="20" customWidth="1"/>
    <col min="8457" max="8457" width="21.625" style="20" customWidth="1"/>
    <col min="8458" max="8458" width="9" style="20"/>
    <col min="8459" max="8459" width="8.875" style="20" bestFit="1" customWidth="1"/>
    <col min="8460" max="8460" width="10.75" style="20" customWidth="1"/>
    <col min="8461" max="8461" width="12.75" style="20" bestFit="1" customWidth="1"/>
    <col min="8462" max="8705" width="9" style="20"/>
    <col min="8706" max="8706" width="2.875" style="20" customWidth="1"/>
    <col min="8707" max="8707" width="21.625" style="20" customWidth="1"/>
    <col min="8708" max="8708" width="9" style="20"/>
    <col min="8709" max="8709" width="8.5" style="20" customWidth="1"/>
    <col min="8710" max="8710" width="10.875" style="20" bestFit="1" customWidth="1"/>
    <col min="8711" max="8711" width="12.875" style="20" customWidth="1"/>
    <col min="8712" max="8712" width="3.25" style="20" customWidth="1"/>
    <col min="8713" max="8713" width="21.625" style="20" customWidth="1"/>
    <col min="8714" max="8714" width="9" style="20"/>
    <col min="8715" max="8715" width="8.875" style="20" bestFit="1" customWidth="1"/>
    <col min="8716" max="8716" width="10.75" style="20" customWidth="1"/>
    <col min="8717" max="8717" width="12.75" style="20" bestFit="1" customWidth="1"/>
    <col min="8718" max="8961" width="9" style="20"/>
    <col min="8962" max="8962" width="2.875" style="20" customWidth="1"/>
    <col min="8963" max="8963" width="21.625" style="20" customWidth="1"/>
    <col min="8964" max="8964" width="9" style="20"/>
    <col min="8965" max="8965" width="8.5" style="20" customWidth="1"/>
    <col min="8966" max="8966" width="10.875" style="20" bestFit="1" customWidth="1"/>
    <col min="8967" max="8967" width="12.875" style="20" customWidth="1"/>
    <col min="8968" max="8968" width="3.25" style="20" customWidth="1"/>
    <col min="8969" max="8969" width="21.625" style="20" customWidth="1"/>
    <col min="8970" max="8970" width="9" style="20"/>
    <col min="8971" max="8971" width="8.875" style="20" bestFit="1" customWidth="1"/>
    <col min="8972" max="8972" width="10.75" style="20" customWidth="1"/>
    <col min="8973" max="8973" width="12.75" style="20" bestFit="1" customWidth="1"/>
    <col min="8974" max="9217" width="9" style="20"/>
    <col min="9218" max="9218" width="2.875" style="20" customWidth="1"/>
    <col min="9219" max="9219" width="21.625" style="20" customWidth="1"/>
    <col min="9220" max="9220" width="9" style="20"/>
    <col min="9221" max="9221" width="8.5" style="20" customWidth="1"/>
    <col min="9222" max="9222" width="10.875" style="20" bestFit="1" customWidth="1"/>
    <col min="9223" max="9223" width="12.875" style="20" customWidth="1"/>
    <col min="9224" max="9224" width="3.25" style="20" customWidth="1"/>
    <col min="9225" max="9225" width="21.625" style="20" customWidth="1"/>
    <col min="9226" max="9226" width="9" style="20"/>
    <col min="9227" max="9227" width="8.875" style="20" bestFit="1" customWidth="1"/>
    <col min="9228" max="9228" width="10.75" style="20" customWidth="1"/>
    <col min="9229" max="9229" width="12.75" style="20" bestFit="1" customWidth="1"/>
    <col min="9230" max="9473" width="9" style="20"/>
    <col min="9474" max="9474" width="2.875" style="20" customWidth="1"/>
    <col min="9475" max="9475" width="21.625" style="20" customWidth="1"/>
    <col min="9476" max="9476" width="9" style="20"/>
    <col min="9477" max="9477" width="8.5" style="20" customWidth="1"/>
    <col min="9478" max="9478" width="10.875" style="20" bestFit="1" customWidth="1"/>
    <col min="9479" max="9479" width="12.875" style="20" customWidth="1"/>
    <col min="9480" max="9480" width="3.25" style="20" customWidth="1"/>
    <col min="9481" max="9481" width="21.625" style="20" customWidth="1"/>
    <col min="9482" max="9482" width="9" style="20"/>
    <col min="9483" max="9483" width="8.875" style="20" bestFit="1" customWidth="1"/>
    <col min="9484" max="9484" width="10.75" style="20" customWidth="1"/>
    <col min="9485" max="9485" width="12.75" style="20" bestFit="1" customWidth="1"/>
    <col min="9486" max="9729" width="9" style="20"/>
    <col min="9730" max="9730" width="2.875" style="20" customWidth="1"/>
    <col min="9731" max="9731" width="21.625" style="20" customWidth="1"/>
    <col min="9732" max="9732" width="9" style="20"/>
    <col min="9733" max="9733" width="8.5" style="20" customWidth="1"/>
    <col min="9734" max="9734" width="10.875" style="20" bestFit="1" customWidth="1"/>
    <col min="9735" max="9735" width="12.875" style="20" customWidth="1"/>
    <col min="9736" max="9736" width="3.25" style="20" customWidth="1"/>
    <col min="9737" max="9737" width="21.625" style="20" customWidth="1"/>
    <col min="9738" max="9738" width="9" style="20"/>
    <col min="9739" max="9739" width="8.875" style="20" bestFit="1" customWidth="1"/>
    <col min="9740" max="9740" width="10.75" style="20" customWidth="1"/>
    <col min="9741" max="9741" width="12.75" style="20" bestFit="1" customWidth="1"/>
    <col min="9742" max="9985" width="9" style="20"/>
    <col min="9986" max="9986" width="2.875" style="20" customWidth="1"/>
    <col min="9987" max="9987" width="21.625" style="20" customWidth="1"/>
    <col min="9988" max="9988" width="9" style="20"/>
    <col min="9989" max="9989" width="8.5" style="20" customWidth="1"/>
    <col min="9990" max="9990" width="10.875" style="20" bestFit="1" customWidth="1"/>
    <col min="9991" max="9991" width="12.875" style="20" customWidth="1"/>
    <col min="9992" max="9992" width="3.25" style="20" customWidth="1"/>
    <col min="9993" max="9993" width="21.625" style="20" customWidth="1"/>
    <col min="9994" max="9994" width="9" style="20"/>
    <col min="9995" max="9995" width="8.875" style="20" bestFit="1" customWidth="1"/>
    <col min="9996" max="9996" width="10.75" style="20" customWidth="1"/>
    <col min="9997" max="9997" width="12.75" style="20" bestFit="1" customWidth="1"/>
    <col min="9998" max="10241" width="9" style="20"/>
    <col min="10242" max="10242" width="2.875" style="20" customWidth="1"/>
    <col min="10243" max="10243" width="21.625" style="20" customWidth="1"/>
    <col min="10244" max="10244" width="9" style="20"/>
    <col min="10245" max="10245" width="8.5" style="20" customWidth="1"/>
    <col min="10246" max="10246" width="10.875" style="20" bestFit="1" customWidth="1"/>
    <col min="10247" max="10247" width="12.875" style="20" customWidth="1"/>
    <col min="10248" max="10248" width="3.25" style="20" customWidth="1"/>
    <col min="10249" max="10249" width="21.625" style="20" customWidth="1"/>
    <col min="10250" max="10250" width="9" style="20"/>
    <col min="10251" max="10251" width="8.875" style="20" bestFit="1" customWidth="1"/>
    <col min="10252" max="10252" width="10.75" style="20" customWidth="1"/>
    <col min="10253" max="10253" width="12.75" style="20" bestFit="1" customWidth="1"/>
    <col min="10254" max="10497" width="9" style="20"/>
    <col min="10498" max="10498" width="2.875" style="20" customWidth="1"/>
    <col min="10499" max="10499" width="21.625" style="20" customWidth="1"/>
    <col min="10500" max="10500" width="9" style="20"/>
    <col min="10501" max="10501" width="8.5" style="20" customWidth="1"/>
    <col min="10502" max="10502" width="10.875" style="20" bestFit="1" customWidth="1"/>
    <col min="10503" max="10503" width="12.875" style="20" customWidth="1"/>
    <col min="10504" max="10504" width="3.25" style="20" customWidth="1"/>
    <col min="10505" max="10505" width="21.625" style="20" customWidth="1"/>
    <col min="10506" max="10506" width="9" style="20"/>
    <col min="10507" max="10507" width="8.875" style="20" bestFit="1" customWidth="1"/>
    <col min="10508" max="10508" width="10.75" style="20" customWidth="1"/>
    <col min="10509" max="10509" width="12.75" style="20" bestFit="1" customWidth="1"/>
    <col min="10510" max="10753" width="9" style="20"/>
    <col min="10754" max="10754" width="2.875" style="20" customWidth="1"/>
    <col min="10755" max="10755" width="21.625" style="20" customWidth="1"/>
    <col min="10756" max="10756" width="9" style="20"/>
    <col min="10757" max="10757" width="8.5" style="20" customWidth="1"/>
    <col min="10758" max="10758" width="10.875" style="20" bestFit="1" customWidth="1"/>
    <col min="10759" max="10759" width="12.875" style="20" customWidth="1"/>
    <col min="10760" max="10760" width="3.25" style="20" customWidth="1"/>
    <col min="10761" max="10761" width="21.625" style="20" customWidth="1"/>
    <col min="10762" max="10762" width="9" style="20"/>
    <col min="10763" max="10763" width="8.875" style="20" bestFit="1" customWidth="1"/>
    <col min="10764" max="10764" width="10.75" style="20" customWidth="1"/>
    <col min="10765" max="10765" width="12.75" style="20" bestFit="1" customWidth="1"/>
    <col min="10766" max="11009" width="9" style="20"/>
    <col min="11010" max="11010" width="2.875" style="20" customWidth="1"/>
    <col min="11011" max="11011" width="21.625" style="20" customWidth="1"/>
    <col min="11012" max="11012" width="9" style="20"/>
    <col min="11013" max="11013" width="8.5" style="20" customWidth="1"/>
    <col min="11014" max="11014" width="10.875" style="20" bestFit="1" customWidth="1"/>
    <col min="11015" max="11015" width="12.875" style="20" customWidth="1"/>
    <col min="11016" max="11016" width="3.25" style="20" customWidth="1"/>
    <col min="11017" max="11017" width="21.625" style="20" customWidth="1"/>
    <col min="11018" max="11018" width="9" style="20"/>
    <col min="11019" max="11019" width="8.875" style="20" bestFit="1" customWidth="1"/>
    <col min="11020" max="11020" width="10.75" style="20" customWidth="1"/>
    <col min="11021" max="11021" width="12.75" style="20" bestFit="1" customWidth="1"/>
    <col min="11022" max="11265" width="9" style="20"/>
    <col min="11266" max="11266" width="2.875" style="20" customWidth="1"/>
    <col min="11267" max="11267" width="21.625" style="20" customWidth="1"/>
    <col min="11268" max="11268" width="9" style="20"/>
    <col min="11269" max="11269" width="8.5" style="20" customWidth="1"/>
    <col min="11270" max="11270" width="10.875" style="20" bestFit="1" customWidth="1"/>
    <col min="11271" max="11271" width="12.875" style="20" customWidth="1"/>
    <col min="11272" max="11272" width="3.25" style="20" customWidth="1"/>
    <col min="11273" max="11273" width="21.625" style="20" customWidth="1"/>
    <col min="11274" max="11274" width="9" style="20"/>
    <col min="11275" max="11275" width="8.875" style="20" bestFit="1" customWidth="1"/>
    <col min="11276" max="11276" width="10.75" style="20" customWidth="1"/>
    <col min="11277" max="11277" width="12.75" style="20" bestFit="1" customWidth="1"/>
    <col min="11278" max="11521" width="9" style="20"/>
    <col min="11522" max="11522" width="2.875" style="20" customWidth="1"/>
    <col min="11523" max="11523" width="21.625" style="20" customWidth="1"/>
    <col min="11524" max="11524" width="9" style="20"/>
    <col min="11525" max="11525" width="8.5" style="20" customWidth="1"/>
    <col min="11526" max="11526" width="10.875" style="20" bestFit="1" customWidth="1"/>
    <col min="11527" max="11527" width="12.875" style="20" customWidth="1"/>
    <col min="11528" max="11528" width="3.25" style="20" customWidth="1"/>
    <col min="11529" max="11529" width="21.625" style="20" customWidth="1"/>
    <col min="11530" max="11530" width="9" style="20"/>
    <col min="11531" max="11531" width="8.875" style="20" bestFit="1" customWidth="1"/>
    <col min="11532" max="11532" width="10.75" style="20" customWidth="1"/>
    <col min="11533" max="11533" width="12.75" style="20" bestFit="1" customWidth="1"/>
    <col min="11534" max="11777" width="9" style="20"/>
    <col min="11778" max="11778" width="2.875" style="20" customWidth="1"/>
    <col min="11779" max="11779" width="21.625" style="20" customWidth="1"/>
    <col min="11780" max="11780" width="9" style="20"/>
    <col min="11781" max="11781" width="8.5" style="20" customWidth="1"/>
    <col min="11782" max="11782" width="10.875" style="20" bestFit="1" customWidth="1"/>
    <col min="11783" max="11783" width="12.875" style="20" customWidth="1"/>
    <col min="11784" max="11784" width="3.25" style="20" customWidth="1"/>
    <col min="11785" max="11785" width="21.625" style="20" customWidth="1"/>
    <col min="11786" max="11786" width="9" style="20"/>
    <col min="11787" max="11787" width="8.875" style="20" bestFit="1" customWidth="1"/>
    <col min="11788" max="11788" width="10.75" style="20" customWidth="1"/>
    <col min="11789" max="11789" width="12.75" style="20" bestFit="1" customWidth="1"/>
    <col min="11790" max="12033" width="9" style="20"/>
    <col min="12034" max="12034" width="2.875" style="20" customWidth="1"/>
    <col min="12035" max="12035" width="21.625" style="20" customWidth="1"/>
    <col min="12036" max="12036" width="9" style="20"/>
    <col min="12037" max="12037" width="8.5" style="20" customWidth="1"/>
    <col min="12038" max="12038" width="10.875" style="20" bestFit="1" customWidth="1"/>
    <col min="12039" max="12039" width="12.875" style="20" customWidth="1"/>
    <col min="12040" max="12040" width="3.25" style="20" customWidth="1"/>
    <col min="12041" max="12041" width="21.625" style="20" customWidth="1"/>
    <col min="12042" max="12042" width="9" style="20"/>
    <col min="12043" max="12043" width="8.875" style="20" bestFit="1" customWidth="1"/>
    <col min="12044" max="12044" width="10.75" style="20" customWidth="1"/>
    <col min="12045" max="12045" width="12.75" style="20" bestFit="1" customWidth="1"/>
    <col min="12046" max="12289" width="9" style="20"/>
    <col min="12290" max="12290" width="2.875" style="20" customWidth="1"/>
    <col min="12291" max="12291" width="21.625" style="20" customWidth="1"/>
    <col min="12292" max="12292" width="9" style="20"/>
    <col min="12293" max="12293" width="8.5" style="20" customWidth="1"/>
    <col min="12294" max="12294" width="10.875" style="20" bestFit="1" customWidth="1"/>
    <col min="12295" max="12295" width="12.875" style="20" customWidth="1"/>
    <col min="12296" max="12296" width="3.25" style="20" customWidth="1"/>
    <col min="12297" max="12297" width="21.625" style="20" customWidth="1"/>
    <col min="12298" max="12298" width="9" style="20"/>
    <col min="12299" max="12299" width="8.875" style="20" bestFit="1" customWidth="1"/>
    <col min="12300" max="12300" width="10.75" style="20" customWidth="1"/>
    <col min="12301" max="12301" width="12.75" style="20" bestFit="1" customWidth="1"/>
    <col min="12302" max="12545" width="9" style="20"/>
    <col min="12546" max="12546" width="2.875" style="20" customWidth="1"/>
    <col min="12547" max="12547" width="21.625" style="20" customWidth="1"/>
    <col min="12548" max="12548" width="9" style="20"/>
    <col min="12549" max="12549" width="8.5" style="20" customWidth="1"/>
    <col min="12550" max="12550" width="10.875" style="20" bestFit="1" customWidth="1"/>
    <col min="12551" max="12551" width="12.875" style="20" customWidth="1"/>
    <col min="12552" max="12552" width="3.25" style="20" customWidth="1"/>
    <col min="12553" max="12553" width="21.625" style="20" customWidth="1"/>
    <col min="12554" max="12554" width="9" style="20"/>
    <col min="12555" max="12555" width="8.875" style="20" bestFit="1" customWidth="1"/>
    <col min="12556" max="12556" width="10.75" style="20" customWidth="1"/>
    <col min="12557" max="12557" width="12.75" style="20" bestFit="1" customWidth="1"/>
    <col min="12558" max="12801" width="9" style="20"/>
    <col min="12802" max="12802" width="2.875" style="20" customWidth="1"/>
    <col min="12803" max="12803" width="21.625" style="20" customWidth="1"/>
    <col min="12804" max="12804" width="9" style="20"/>
    <col min="12805" max="12805" width="8.5" style="20" customWidth="1"/>
    <col min="12806" max="12806" width="10.875" style="20" bestFit="1" customWidth="1"/>
    <col min="12807" max="12807" width="12.875" style="20" customWidth="1"/>
    <col min="12808" max="12808" width="3.25" style="20" customWidth="1"/>
    <col min="12809" max="12809" width="21.625" style="20" customWidth="1"/>
    <col min="12810" max="12810" width="9" style="20"/>
    <col min="12811" max="12811" width="8.875" style="20" bestFit="1" customWidth="1"/>
    <col min="12812" max="12812" width="10.75" style="20" customWidth="1"/>
    <col min="12813" max="12813" width="12.75" style="20" bestFit="1" customWidth="1"/>
    <col min="12814" max="13057" width="9" style="20"/>
    <col min="13058" max="13058" width="2.875" style="20" customWidth="1"/>
    <col min="13059" max="13059" width="21.625" style="20" customWidth="1"/>
    <col min="13060" max="13060" width="9" style="20"/>
    <col min="13061" max="13061" width="8.5" style="20" customWidth="1"/>
    <col min="13062" max="13062" width="10.875" style="20" bestFit="1" customWidth="1"/>
    <col min="13063" max="13063" width="12.875" style="20" customWidth="1"/>
    <col min="13064" max="13064" width="3.25" style="20" customWidth="1"/>
    <col min="13065" max="13065" width="21.625" style="20" customWidth="1"/>
    <col min="13066" max="13066" width="9" style="20"/>
    <col min="13067" max="13067" width="8.875" style="20" bestFit="1" customWidth="1"/>
    <col min="13068" max="13068" width="10.75" style="20" customWidth="1"/>
    <col min="13069" max="13069" width="12.75" style="20" bestFit="1" customWidth="1"/>
    <col min="13070" max="13313" width="9" style="20"/>
    <col min="13314" max="13314" width="2.875" style="20" customWidth="1"/>
    <col min="13315" max="13315" width="21.625" style="20" customWidth="1"/>
    <col min="13316" max="13316" width="9" style="20"/>
    <col min="13317" max="13317" width="8.5" style="20" customWidth="1"/>
    <col min="13318" max="13318" width="10.875" style="20" bestFit="1" customWidth="1"/>
    <col min="13319" max="13319" width="12.875" style="20" customWidth="1"/>
    <col min="13320" max="13320" width="3.25" style="20" customWidth="1"/>
    <col min="13321" max="13321" width="21.625" style="20" customWidth="1"/>
    <col min="13322" max="13322" width="9" style="20"/>
    <col min="13323" max="13323" width="8.875" style="20" bestFit="1" customWidth="1"/>
    <col min="13324" max="13324" width="10.75" style="20" customWidth="1"/>
    <col min="13325" max="13325" width="12.75" style="20" bestFit="1" customWidth="1"/>
    <col min="13326" max="13569" width="9" style="20"/>
    <col min="13570" max="13570" width="2.875" style="20" customWidth="1"/>
    <col min="13571" max="13571" width="21.625" style="20" customWidth="1"/>
    <col min="13572" max="13572" width="9" style="20"/>
    <col min="13573" max="13573" width="8.5" style="20" customWidth="1"/>
    <col min="13574" max="13574" width="10.875" style="20" bestFit="1" customWidth="1"/>
    <col min="13575" max="13575" width="12.875" style="20" customWidth="1"/>
    <col min="13576" max="13576" width="3.25" style="20" customWidth="1"/>
    <col min="13577" max="13577" width="21.625" style="20" customWidth="1"/>
    <col min="13578" max="13578" width="9" style="20"/>
    <col min="13579" max="13579" width="8.875" style="20" bestFit="1" customWidth="1"/>
    <col min="13580" max="13580" width="10.75" style="20" customWidth="1"/>
    <col min="13581" max="13581" width="12.75" style="20" bestFit="1" customWidth="1"/>
    <col min="13582" max="13825" width="9" style="20"/>
    <col min="13826" max="13826" width="2.875" style="20" customWidth="1"/>
    <col min="13827" max="13827" width="21.625" style="20" customWidth="1"/>
    <col min="13828" max="13828" width="9" style="20"/>
    <col min="13829" max="13829" width="8.5" style="20" customWidth="1"/>
    <col min="13830" max="13830" width="10.875" style="20" bestFit="1" customWidth="1"/>
    <col min="13831" max="13831" width="12.875" style="20" customWidth="1"/>
    <col min="13832" max="13832" width="3.25" style="20" customWidth="1"/>
    <col min="13833" max="13833" width="21.625" style="20" customWidth="1"/>
    <col min="13834" max="13834" width="9" style="20"/>
    <col min="13835" max="13835" width="8.875" style="20" bestFit="1" customWidth="1"/>
    <col min="13836" max="13836" width="10.75" style="20" customWidth="1"/>
    <col min="13837" max="13837" width="12.75" style="20" bestFit="1" customWidth="1"/>
    <col min="13838" max="14081" width="9" style="20"/>
    <col min="14082" max="14082" width="2.875" style="20" customWidth="1"/>
    <col min="14083" max="14083" width="21.625" style="20" customWidth="1"/>
    <col min="14084" max="14084" width="9" style="20"/>
    <col min="14085" max="14085" width="8.5" style="20" customWidth="1"/>
    <col min="14086" max="14086" width="10.875" style="20" bestFit="1" customWidth="1"/>
    <col min="14087" max="14087" width="12.875" style="20" customWidth="1"/>
    <col min="14088" max="14088" width="3.25" style="20" customWidth="1"/>
    <col min="14089" max="14089" width="21.625" style="20" customWidth="1"/>
    <col min="14090" max="14090" width="9" style="20"/>
    <col min="14091" max="14091" width="8.875" style="20" bestFit="1" customWidth="1"/>
    <col min="14092" max="14092" width="10.75" style="20" customWidth="1"/>
    <col min="14093" max="14093" width="12.75" style="20" bestFit="1" customWidth="1"/>
    <col min="14094" max="14337" width="9" style="20"/>
    <col min="14338" max="14338" width="2.875" style="20" customWidth="1"/>
    <col min="14339" max="14339" width="21.625" style="20" customWidth="1"/>
    <col min="14340" max="14340" width="9" style="20"/>
    <col min="14341" max="14341" width="8.5" style="20" customWidth="1"/>
    <col min="14342" max="14342" width="10.875" style="20" bestFit="1" customWidth="1"/>
    <col min="14343" max="14343" width="12.875" style="20" customWidth="1"/>
    <col min="14344" max="14344" width="3.25" style="20" customWidth="1"/>
    <col min="14345" max="14345" width="21.625" style="20" customWidth="1"/>
    <col min="14346" max="14346" width="9" style="20"/>
    <col min="14347" max="14347" width="8.875" style="20" bestFit="1" customWidth="1"/>
    <col min="14348" max="14348" width="10.75" style="20" customWidth="1"/>
    <col min="14349" max="14349" width="12.75" style="20" bestFit="1" customWidth="1"/>
    <col min="14350" max="14593" width="9" style="20"/>
    <col min="14594" max="14594" width="2.875" style="20" customWidth="1"/>
    <col min="14595" max="14595" width="21.625" style="20" customWidth="1"/>
    <col min="14596" max="14596" width="9" style="20"/>
    <col min="14597" max="14597" width="8.5" style="20" customWidth="1"/>
    <col min="14598" max="14598" width="10.875" style="20" bestFit="1" customWidth="1"/>
    <col min="14599" max="14599" width="12.875" style="20" customWidth="1"/>
    <col min="14600" max="14600" width="3.25" style="20" customWidth="1"/>
    <col min="14601" max="14601" width="21.625" style="20" customWidth="1"/>
    <col min="14602" max="14602" width="9" style="20"/>
    <col min="14603" max="14603" width="8.875" style="20" bestFit="1" customWidth="1"/>
    <col min="14604" max="14604" width="10.75" style="20" customWidth="1"/>
    <col min="14605" max="14605" width="12.75" style="20" bestFit="1" customWidth="1"/>
    <col min="14606" max="14849" width="9" style="20"/>
    <col min="14850" max="14850" width="2.875" style="20" customWidth="1"/>
    <col min="14851" max="14851" width="21.625" style="20" customWidth="1"/>
    <col min="14852" max="14852" width="9" style="20"/>
    <col min="14853" max="14853" width="8.5" style="20" customWidth="1"/>
    <col min="14854" max="14854" width="10.875" style="20" bestFit="1" customWidth="1"/>
    <col min="14855" max="14855" width="12.875" style="20" customWidth="1"/>
    <col min="14856" max="14856" width="3.25" style="20" customWidth="1"/>
    <col min="14857" max="14857" width="21.625" style="20" customWidth="1"/>
    <col min="14858" max="14858" width="9" style="20"/>
    <col min="14859" max="14859" width="8.875" style="20" bestFit="1" customWidth="1"/>
    <col min="14860" max="14860" width="10.75" style="20" customWidth="1"/>
    <col min="14861" max="14861" width="12.75" style="20" bestFit="1" customWidth="1"/>
    <col min="14862" max="15105" width="9" style="20"/>
    <col min="15106" max="15106" width="2.875" style="20" customWidth="1"/>
    <col min="15107" max="15107" width="21.625" style="20" customWidth="1"/>
    <col min="15108" max="15108" width="9" style="20"/>
    <col min="15109" max="15109" width="8.5" style="20" customWidth="1"/>
    <col min="15110" max="15110" width="10.875" style="20" bestFit="1" customWidth="1"/>
    <col min="15111" max="15111" width="12.875" style="20" customWidth="1"/>
    <col min="15112" max="15112" width="3.25" style="20" customWidth="1"/>
    <col min="15113" max="15113" width="21.625" style="20" customWidth="1"/>
    <col min="15114" max="15114" width="9" style="20"/>
    <col min="15115" max="15115" width="8.875" style="20" bestFit="1" customWidth="1"/>
    <col min="15116" max="15116" width="10.75" style="20" customWidth="1"/>
    <col min="15117" max="15117" width="12.75" style="20" bestFit="1" customWidth="1"/>
    <col min="15118" max="15361" width="9" style="20"/>
    <col min="15362" max="15362" width="2.875" style="20" customWidth="1"/>
    <col min="15363" max="15363" width="21.625" style="20" customWidth="1"/>
    <col min="15364" max="15364" width="9" style="20"/>
    <col min="15365" max="15365" width="8.5" style="20" customWidth="1"/>
    <col min="15366" max="15366" width="10.875" style="20" bestFit="1" customWidth="1"/>
    <col min="15367" max="15367" width="12.875" style="20" customWidth="1"/>
    <col min="15368" max="15368" width="3.25" style="20" customWidth="1"/>
    <col min="15369" max="15369" width="21.625" style="20" customWidth="1"/>
    <col min="15370" max="15370" width="9" style="20"/>
    <col min="15371" max="15371" width="8.875" style="20" bestFit="1" customWidth="1"/>
    <col min="15372" max="15372" width="10.75" style="20" customWidth="1"/>
    <col min="15373" max="15373" width="12.75" style="20" bestFit="1" customWidth="1"/>
    <col min="15374" max="15617" width="9" style="20"/>
    <col min="15618" max="15618" width="2.875" style="20" customWidth="1"/>
    <col min="15619" max="15619" width="21.625" style="20" customWidth="1"/>
    <col min="15620" max="15620" width="9" style="20"/>
    <col min="15621" max="15621" width="8.5" style="20" customWidth="1"/>
    <col min="15622" max="15622" width="10.875" style="20" bestFit="1" customWidth="1"/>
    <col min="15623" max="15623" width="12.875" style="20" customWidth="1"/>
    <col min="15624" max="15624" width="3.25" style="20" customWidth="1"/>
    <col min="15625" max="15625" width="21.625" style="20" customWidth="1"/>
    <col min="15626" max="15626" width="9" style="20"/>
    <col min="15627" max="15627" width="8.875" style="20" bestFit="1" customWidth="1"/>
    <col min="15628" max="15628" width="10.75" style="20" customWidth="1"/>
    <col min="15629" max="15629" width="12.75" style="20" bestFit="1" customWidth="1"/>
    <col min="15630" max="15873" width="9" style="20"/>
    <col min="15874" max="15874" width="2.875" style="20" customWidth="1"/>
    <col min="15875" max="15875" width="21.625" style="20" customWidth="1"/>
    <col min="15876" max="15876" width="9" style="20"/>
    <col min="15877" max="15877" width="8.5" style="20" customWidth="1"/>
    <col min="15878" max="15878" width="10.875" style="20" bestFit="1" customWidth="1"/>
    <col min="15879" max="15879" width="12.875" style="20" customWidth="1"/>
    <col min="15880" max="15880" width="3.25" style="20" customWidth="1"/>
    <col min="15881" max="15881" width="21.625" style="20" customWidth="1"/>
    <col min="15882" max="15882" width="9" style="20"/>
    <col min="15883" max="15883" width="8.875" style="20" bestFit="1" customWidth="1"/>
    <col min="15884" max="15884" width="10.75" style="20" customWidth="1"/>
    <col min="15885" max="15885" width="12.75" style="20" bestFit="1" customWidth="1"/>
    <col min="15886" max="16129" width="9" style="20"/>
    <col min="16130" max="16130" width="2.875" style="20" customWidth="1"/>
    <col min="16131" max="16131" width="21.625" style="20" customWidth="1"/>
    <col min="16132" max="16132" width="9" style="20"/>
    <col min="16133" max="16133" width="8.5" style="20" customWidth="1"/>
    <col min="16134" max="16134" width="10.875" style="20" bestFit="1" customWidth="1"/>
    <col min="16135" max="16135" width="12.875" style="20" customWidth="1"/>
    <col min="16136" max="16136" width="3.25" style="20" customWidth="1"/>
    <col min="16137" max="16137" width="21.625" style="20" customWidth="1"/>
    <col min="16138" max="16138" width="9" style="20"/>
    <col min="16139" max="16139" width="8.875" style="20" bestFit="1" customWidth="1"/>
    <col min="16140" max="16140" width="10.75" style="20" customWidth="1"/>
    <col min="16141" max="16141" width="12.75" style="20" bestFit="1" customWidth="1"/>
    <col min="16142" max="16384" width="9" style="20"/>
  </cols>
  <sheetData>
    <row r="1" spans="1:14" ht="21.75" customHeight="1" x14ac:dyDescent="0.2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21.75" customHeight="1" x14ac:dyDescent="0.2">
      <c r="A2" s="90" t="s">
        <v>0</v>
      </c>
      <c r="B2" s="91"/>
      <c r="C2" s="91"/>
      <c r="D2" s="91"/>
      <c r="E2" s="91"/>
      <c r="F2" s="91"/>
      <c r="G2" s="92"/>
      <c r="H2" s="93" t="s">
        <v>1</v>
      </c>
      <c r="I2" s="93"/>
      <c r="J2" s="93"/>
      <c r="K2" s="93"/>
      <c r="L2" s="93"/>
      <c r="M2" s="93"/>
      <c r="N2" s="93"/>
    </row>
    <row r="3" spans="1:14" s="56" customFormat="1" ht="21.75" customHeight="1" x14ac:dyDescent="0.2">
      <c r="A3" s="65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2</v>
      </c>
      <c r="I3" s="65" t="s">
        <v>3</v>
      </c>
      <c r="J3" s="65" t="s">
        <v>4</v>
      </c>
      <c r="K3" s="65" t="s">
        <v>5</v>
      </c>
      <c r="L3" s="65" t="s">
        <v>6</v>
      </c>
      <c r="M3" s="65" t="s">
        <v>7</v>
      </c>
      <c r="N3" s="65" t="s">
        <v>9</v>
      </c>
    </row>
    <row r="4" spans="1:14" x14ac:dyDescent="0.3">
      <c r="A4" s="10">
        <v>1</v>
      </c>
      <c r="B4" s="68" t="s">
        <v>38</v>
      </c>
      <c r="C4" s="10" t="s">
        <v>40</v>
      </c>
      <c r="D4" s="24">
        <v>160</v>
      </c>
      <c r="E4" s="8">
        <v>160000</v>
      </c>
      <c r="F4" s="8">
        <v>2006192.3199999998</v>
      </c>
      <c r="G4" s="22" t="s">
        <v>39</v>
      </c>
      <c r="H4" s="10">
        <v>1</v>
      </c>
      <c r="I4" s="5" t="s">
        <v>85</v>
      </c>
      <c r="J4" s="6" t="s">
        <v>77</v>
      </c>
      <c r="K4" s="7">
        <v>6</v>
      </c>
      <c r="L4" s="25">
        <v>12860</v>
      </c>
      <c r="M4" s="25">
        <v>7748030.9521999992</v>
      </c>
      <c r="N4" s="13" t="s">
        <v>89</v>
      </c>
    </row>
    <row r="5" spans="1:14" x14ac:dyDescent="0.3">
      <c r="A5" s="26"/>
      <c r="B5" s="27"/>
      <c r="C5" s="26"/>
      <c r="D5" s="66"/>
      <c r="E5" s="67"/>
      <c r="F5" s="67"/>
      <c r="G5" s="28"/>
      <c r="H5" s="26">
        <v>2</v>
      </c>
      <c r="I5" s="60" t="s">
        <v>88</v>
      </c>
      <c r="J5" s="30" t="s">
        <v>23</v>
      </c>
      <c r="K5" s="35">
        <v>2073</v>
      </c>
      <c r="L5" s="49">
        <v>30190</v>
      </c>
      <c r="M5" s="49">
        <v>5071752.0480000004</v>
      </c>
      <c r="N5" s="31" t="s">
        <v>27</v>
      </c>
    </row>
    <row r="6" spans="1:14" x14ac:dyDescent="0.3">
      <c r="A6" s="26"/>
      <c r="B6" s="27"/>
      <c r="C6" s="26"/>
      <c r="D6" s="66"/>
      <c r="E6" s="67"/>
      <c r="F6" s="67"/>
      <c r="G6" s="28"/>
      <c r="H6" s="26">
        <v>3</v>
      </c>
      <c r="I6" s="29" t="s">
        <v>87</v>
      </c>
      <c r="J6" s="30" t="s">
        <v>23</v>
      </c>
      <c r="K6" s="35">
        <v>1080</v>
      </c>
      <c r="L6" s="49">
        <v>54000</v>
      </c>
      <c r="M6" s="49">
        <v>3852806.7204</v>
      </c>
      <c r="N6" s="31" t="s">
        <v>69</v>
      </c>
    </row>
    <row r="7" spans="1:14" x14ac:dyDescent="0.3">
      <c r="A7" s="26"/>
      <c r="B7" s="27"/>
      <c r="C7" s="26"/>
      <c r="D7" s="66"/>
      <c r="E7" s="67"/>
      <c r="F7" s="67"/>
      <c r="G7" s="28"/>
      <c r="H7" s="26">
        <v>4</v>
      </c>
      <c r="I7" s="29" t="s">
        <v>86</v>
      </c>
      <c r="J7" s="30" t="s">
        <v>23</v>
      </c>
      <c r="K7" s="35">
        <v>180</v>
      </c>
      <c r="L7" s="49">
        <v>3294</v>
      </c>
      <c r="M7" s="49">
        <v>573133.0588280001</v>
      </c>
      <c r="N7" s="31" t="s">
        <v>73</v>
      </c>
    </row>
    <row r="8" spans="1:14" x14ac:dyDescent="0.3">
      <c r="A8" s="26"/>
      <c r="B8" s="27"/>
      <c r="C8" s="26"/>
      <c r="D8" s="66"/>
      <c r="E8" s="67"/>
      <c r="F8" s="67"/>
      <c r="G8" s="28"/>
      <c r="H8" s="26">
        <v>5</v>
      </c>
      <c r="I8" s="29" t="s">
        <v>22</v>
      </c>
      <c r="J8" s="30" t="s">
        <v>23</v>
      </c>
      <c r="K8" s="35">
        <v>12</v>
      </c>
      <c r="L8" s="49">
        <v>1531.3</v>
      </c>
      <c r="M8" s="49">
        <v>245880.88800000001</v>
      </c>
      <c r="N8" s="31" t="s">
        <v>35</v>
      </c>
    </row>
    <row r="9" spans="1:14" x14ac:dyDescent="0.3">
      <c r="A9" s="26"/>
      <c r="B9" s="27"/>
      <c r="C9" s="26"/>
      <c r="D9" s="66"/>
      <c r="E9" s="67"/>
      <c r="F9" s="67"/>
      <c r="G9" s="28"/>
      <c r="H9" s="26">
        <v>6</v>
      </c>
      <c r="I9" s="1" t="s">
        <v>74</v>
      </c>
      <c r="J9" s="30" t="s">
        <v>23</v>
      </c>
      <c r="K9" s="35">
        <v>365</v>
      </c>
      <c r="L9" s="49">
        <v>169080</v>
      </c>
      <c r="M9" s="49">
        <v>160043.52000000002</v>
      </c>
      <c r="N9" s="31" t="s">
        <v>90</v>
      </c>
    </row>
    <row r="10" spans="1:14" ht="19.5" thickBot="1" x14ac:dyDescent="0.25">
      <c r="A10" s="94" t="s">
        <v>10</v>
      </c>
      <c r="B10" s="95"/>
      <c r="C10" s="96"/>
      <c r="D10" s="15">
        <f>SUM(D4:D9)</f>
        <v>160</v>
      </c>
      <c r="E10" s="16">
        <f>SUM(E4:E9)</f>
        <v>160000</v>
      </c>
      <c r="F10" s="16">
        <f>SUM(F4:F9)</f>
        <v>2006192.3199999998</v>
      </c>
      <c r="G10" s="23"/>
      <c r="H10" s="94" t="s">
        <v>10</v>
      </c>
      <c r="I10" s="95"/>
      <c r="J10" s="96"/>
      <c r="K10" s="17">
        <f>SUM(K4:K9)</f>
        <v>3716</v>
      </c>
      <c r="L10" s="17">
        <f>SUM(L4:L9)</f>
        <v>270955.3</v>
      </c>
      <c r="M10" s="17">
        <f>SUM(M4:M9)</f>
        <v>17651647.187428001</v>
      </c>
      <c r="N10" s="18"/>
    </row>
    <row r="11" spans="1:14" ht="19.5" thickTop="1" x14ac:dyDescent="0.2"/>
  </sheetData>
  <sortState ref="I4:N9">
    <sortCondition descending="1" ref="M4:M9"/>
  </sortState>
  <mergeCells count="5">
    <mergeCell ref="A10:C10"/>
    <mergeCell ref="H10:J10"/>
    <mergeCell ref="A1:N1"/>
    <mergeCell ref="A2:G2"/>
    <mergeCell ref="H2:N2"/>
  </mergeCells>
  <pageMargins left="0.31496062992125984" right="0.11811023622047245" top="0.74803149606299213" bottom="0.74803149606299213" header="0.31496062992125984" footer="0.31496062992125984"/>
  <pageSetup paperSize="9" scale="9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zoomScale="120" zoomScaleNormal="120" workbookViewId="0">
      <selection activeCell="M7" sqref="M7"/>
    </sheetView>
  </sheetViews>
  <sheetFormatPr defaultRowHeight="18.75" x14ac:dyDescent="0.2"/>
  <cols>
    <col min="1" max="1" width="3.875" style="56" customWidth="1"/>
    <col min="2" max="2" width="14" style="20" bestFit="1" customWidth="1"/>
    <col min="3" max="3" width="5.75" style="56" customWidth="1"/>
    <col min="4" max="4" width="7.875" style="20" bestFit="1" customWidth="1"/>
    <col min="5" max="5" width="10.625" style="20" customWidth="1"/>
    <col min="6" max="6" width="13.125" style="20" customWidth="1"/>
    <col min="7" max="7" width="12" style="56" customWidth="1"/>
    <col min="8" max="8" width="3.25" style="56" customWidth="1"/>
    <col min="9" max="9" width="14.625" style="20" customWidth="1"/>
    <col min="10" max="10" width="6.5" style="56" customWidth="1"/>
    <col min="11" max="11" width="10" style="20" bestFit="1" customWidth="1"/>
    <col min="12" max="12" width="11.5" style="20" bestFit="1" customWidth="1"/>
    <col min="13" max="13" width="14.5" style="20" customWidth="1"/>
    <col min="14" max="14" width="12.25" style="56" customWidth="1"/>
    <col min="15" max="257" width="9" style="20"/>
    <col min="258" max="258" width="2.875" style="20" customWidth="1"/>
    <col min="259" max="259" width="21.625" style="20" customWidth="1"/>
    <col min="260" max="260" width="9" style="20"/>
    <col min="261" max="261" width="8.5" style="20" customWidth="1"/>
    <col min="262" max="262" width="10.875" style="20" bestFit="1" customWidth="1"/>
    <col min="263" max="263" width="12.875" style="20" customWidth="1"/>
    <col min="264" max="264" width="3.25" style="20" customWidth="1"/>
    <col min="265" max="265" width="21.625" style="20" customWidth="1"/>
    <col min="266" max="266" width="9" style="20"/>
    <col min="267" max="267" width="8.875" style="20" bestFit="1" customWidth="1"/>
    <col min="268" max="268" width="10.75" style="20" customWidth="1"/>
    <col min="269" max="269" width="12.75" style="20" bestFit="1" customWidth="1"/>
    <col min="270" max="513" width="9" style="20"/>
    <col min="514" max="514" width="2.875" style="20" customWidth="1"/>
    <col min="515" max="515" width="21.625" style="20" customWidth="1"/>
    <col min="516" max="516" width="9" style="20"/>
    <col min="517" max="517" width="8.5" style="20" customWidth="1"/>
    <col min="518" max="518" width="10.875" style="20" bestFit="1" customWidth="1"/>
    <col min="519" max="519" width="12.875" style="20" customWidth="1"/>
    <col min="520" max="520" width="3.25" style="20" customWidth="1"/>
    <col min="521" max="521" width="21.625" style="20" customWidth="1"/>
    <col min="522" max="522" width="9" style="20"/>
    <col min="523" max="523" width="8.875" style="20" bestFit="1" customWidth="1"/>
    <col min="524" max="524" width="10.75" style="20" customWidth="1"/>
    <col min="525" max="525" width="12.75" style="20" bestFit="1" customWidth="1"/>
    <col min="526" max="769" width="9" style="20"/>
    <col min="770" max="770" width="2.875" style="20" customWidth="1"/>
    <col min="771" max="771" width="21.625" style="20" customWidth="1"/>
    <col min="772" max="772" width="9" style="20"/>
    <col min="773" max="773" width="8.5" style="20" customWidth="1"/>
    <col min="774" max="774" width="10.875" style="20" bestFit="1" customWidth="1"/>
    <col min="775" max="775" width="12.875" style="20" customWidth="1"/>
    <col min="776" max="776" width="3.25" style="20" customWidth="1"/>
    <col min="777" max="777" width="21.625" style="20" customWidth="1"/>
    <col min="778" max="778" width="9" style="20"/>
    <col min="779" max="779" width="8.875" style="20" bestFit="1" customWidth="1"/>
    <col min="780" max="780" width="10.75" style="20" customWidth="1"/>
    <col min="781" max="781" width="12.75" style="20" bestFit="1" customWidth="1"/>
    <col min="782" max="1025" width="9" style="20"/>
    <col min="1026" max="1026" width="2.875" style="20" customWidth="1"/>
    <col min="1027" max="1027" width="21.625" style="20" customWidth="1"/>
    <col min="1028" max="1028" width="9" style="20"/>
    <col min="1029" max="1029" width="8.5" style="20" customWidth="1"/>
    <col min="1030" max="1030" width="10.875" style="20" bestFit="1" customWidth="1"/>
    <col min="1031" max="1031" width="12.875" style="20" customWidth="1"/>
    <col min="1032" max="1032" width="3.25" style="20" customWidth="1"/>
    <col min="1033" max="1033" width="21.625" style="20" customWidth="1"/>
    <col min="1034" max="1034" width="9" style="20"/>
    <col min="1035" max="1035" width="8.875" style="20" bestFit="1" customWidth="1"/>
    <col min="1036" max="1036" width="10.75" style="20" customWidth="1"/>
    <col min="1037" max="1037" width="12.75" style="20" bestFit="1" customWidth="1"/>
    <col min="1038" max="1281" width="9" style="20"/>
    <col min="1282" max="1282" width="2.875" style="20" customWidth="1"/>
    <col min="1283" max="1283" width="21.625" style="20" customWidth="1"/>
    <col min="1284" max="1284" width="9" style="20"/>
    <col min="1285" max="1285" width="8.5" style="20" customWidth="1"/>
    <col min="1286" max="1286" width="10.875" style="20" bestFit="1" customWidth="1"/>
    <col min="1287" max="1287" width="12.875" style="20" customWidth="1"/>
    <col min="1288" max="1288" width="3.25" style="20" customWidth="1"/>
    <col min="1289" max="1289" width="21.625" style="20" customWidth="1"/>
    <col min="1290" max="1290" width="9" style="20"/>
    <col min="1291" max="1291" width="8.875" style="20" bestFit="1" customWidth="1"/>
    <col min="1292" max="1292" width="10.75" style="20" customWidth="1"/>
    <col min="1293" max="1293" width="12.75" style="20" bestFit="1" customWidth="1"/>
    <col min="1294" max="1537" width="9" style="20"/>
    <col min="1538" max="1538" width="2.875" style="20" customWidth="1"/>
    <col min="1539" max="1539" width="21.625" style="20" customWidth="1"/>
    <col min="1540" max="1540" width="9" style="20"/>
    <col min="1541" max="1541" width="8.5" style="20" customWidth="1"/>
    <col min="1542" max="1542" width="10.875" style="20" bestFit="1" customWidth="1"/>
    <col min="1543" max="1543" width="12.875" style="20" customWidth="1"/>
    <col min="1544" max="1544" width="3.25" style="20" customWidth="1"/>
    <col min="1545" max="1545" width="21.625" style="20" customWidth="1"/>
    <col min="1546" max="1546" width="9" style="20"/>
    <col min="1547" max="1547" width="8.875" style="20" bestFit="1" customWidth="1"/>
    <col min="1548" max="1548" width="10.75" style="20" customWidth="1"/>
    <col min="1549" max="1549" width="12.75" style="20" bestFit="1" customWidth="1"/>
    <col min="1550" max="1793" width="9" style="20"/>
    <col min="1794" max="1794" width="2.875" style="20" customWidth="1"/>
    <col min="1795" max="1795" width="21.625" style="20" customWidth="1"/>
    <col min="1796" max="1796" width="9" style="20"/>
    <col min="1797" max="1797" width="8.5" style="20" customWidth="1"/>
    <col min="1798" max="1798" width="10.875" style="20" bestFit="1" customWidth="1"/>
    <col min="1799" max="1799" width="12.875" style="20" customWidth="1"/>
    <col min="1800" max="1800" width="3.25" style="20" customWidth="1"/>
    <col min="1801" max="1801" width="21.625" style="20" customWidth="1"/>
    <col min="1802" max="1802" width="9" style="20"/>
    <col min="1803" max="1803" width="8.875" style="20" bestFit="1" customWidth="1"/>
    <col min="1804" max="1804" width="10.75" style="20" customWidth="1"/>
    <col min="1805" max="1805" width="12.75" style="20" bestFit="1" customWidth="1"/>
    <col min="1806" max="2049" width="9" style="20"/>
    <col min="2050" max="2050" width="2.875" style="20" customWidth="1"/>
    <col min="2051" max="2051" width="21.625" style="20" customWidth="1"/>
    <col min="2052" max="2052" width="9" style="20"/>
    <col min="2053" max="2053" width="8.5" style="20" customWidth="1"/>
    <col min="2054" max="2054" width="10.875" style="20" bestFit="1" customWidth="1"/>
    <col min="2055" max="2055" width="12.875" style="20" customWidth="1"/>
    <col min="2056" max="2056" width="3.25" style="20" customWidth="1"/>
    <col min="2057" max="2057" width="21.625" style="20" customWidth="1"/>
    <col min="2058" max="2058" width="9" style="20"/>
    <col min="2059" max="2059" width="8.875" style="20" bestFit="1" customWidth="1"/>
    <col min="2060" max="2060" width="10.75" style="20" customWidth="1"/>
    <col min="2061" max="2061" width="12.75" style="20" bestFit="1" customWidth="1"/>
    <col min="2062" max="2305" width="9" style="20"/>
    <col min="2306" max="2306" width="2.875" style="20" customWidth="1"/>
    <col min="2307" max="2307" width="21.625" style="20" customWidth="1"/>
    <col min="2308" max="2308" width="9" style="20"/>
    <col min="2309" max="2309" width="8.5" style="20" customWidth="1"/>
    <col min="2310" max="2310" width="10.875" style="20" bestFit="1" customWidth="1"/>
    <col min="2311" max="2311" width="12.875" style="20" customWidth="1"/>
    <col min="2312" max="2312" width="3.25" style="20" customWidth="1"/>
    <col min="2313" max="2313" width="21.625" style="20" customWidth="1"/>
    <col min="2314" max="2314" width="9" style="20"/>
    <col min="2315" max="2315" width="8.875" style="20" bestFit="1" customWidth="1"/>
    <col min="2316" max="2316" width="10.75" style="20" customWidth="1"/>
    <col min="2317" max="2317" width="12.75" style="20" bestFit="1" customWidth="1"/>
    <col min="2318" max="2561" width="9" style="20"/>
    <col min="2562" max="2562" width="2.875" style="20" customWidth="1"/>
    <col min="2563" max="2563" width="21.625" style="20" customWidth="1"/>
    <col min="2564" max="2564" width="9" style="20"/>
    <col min="2565" max="2565" width="8.5" style="20" customWidth="1"/>
    <col min="2566" max="2566" width="10.875" style="20" bestFit="1" customWidth="1"/>
    <col min="2567" max="2567" width="12.875" style="20" customWidth="1"/>
    <col min="2568" max="2568" width="3.25" style="20" customWidth="1"/>
    <col min="2569" max="2569" width="21.625" style="20" customWidth="1"/>
    <col min="2570" max="2570" width="9" style="20"/>
    <col min="2571" max="2571" width="8.875" style="20" bestFit="1" customWidth="1"/>
    <col min="2572" max="2572" width="10.75" style="20" customWidth="1"/>
    <col min="2573" max="2573" width="12.75" style="20" bestFit="1" customWidth="1"/>
    <col min="2574" max="2817" width="9" style="20"/>
    <col min="2818" max="2818" width="2.875" style="20" customWidth="1"/>
    <col min="2819" max="2819" width="21.625" style="20" customWidth="1"/>
    <col min="2820" max="2820" width="9" style="20"/>
    <col min="2821" max="2821" width="8.5" style="20" customWidth="1"/>
    <col min="2822" max="2822" width="10.875" style="20" bestFit="1" customWidth="1"/>
    <col min="2823" max="2823" width="12.875" style="20" customWidth="1"/>
    <col min="2824" max="2824" width="3.25" style="20" customWidth="1"/>
    <col min="2825" max="2825" width="21.625" style="20" customWidth="1"/>
    <col min="2826" max="2826" width="9" style="20"/>
    <col min="2827" max="2827" width="8.875" style="20" bestFit="1" customWidth="1"/>
    <col min="2828" max="2828" width="10.75" style="20" customWidth="1"/>
    <col min="2829" max="2829" width="12.75" style="20" bestFit="1" customWidth="1"/>
    <col min="2830" max="3073" width="9" style="20"/>
    <col min="3074" max="3074" width="2.875" style="20" customWidth="1"/>
    <col min="3075" max="3075" width="21.625" style="20" customWidth="1"/>
    <col min="3076" max="3076" width="9" style="20"/>
    <col min="3077" max="3077" width="8.5" style="20" customWidth="1"/>
    <col min="3078" max="3078" width="10.875" style="20" bestFit="1" customWidth="1"/>
    <col min="3079" max="3079" width="12.875" style="20" customWidth="1"/>
    <col min="3080" max="3080" width="3.25" style="20" customWidth="1"/>
    <col min="3081" max="3081" width="21.625" style="20" customWidth="1"/>
    <col min="3082" max="3082" width="9" style="20"/>
    <col min="3083" max="3083" width="8.875" style="20" bestFit="1" customWidth="1"/>
    <col min="3084" max="3084" width="10.75" style="20" customWidth="1"/>
    <col min="3085" max="3085" width="12.75" style="20" bestFit="1" customWidth="1"/>
    <col min="3086" max="3329" width="9" style="20"/>
    <col min="3330" max="3330" width="2.875" style="20" customWidth="1"/>
    <col min="3331" max="3331" width="21.625" style="20" customWidth="1"/>
    <col min="3332" max="3332" width="9" style="20"/>
    <col min="3333" max="3333" width="8.5" style="20" customWidth="1"/>
    <col min="3334" max="3334" width="10.875" style="20" bestFit="1" customWidth="1"/>
    <col min="3335" max="3335" width="12.875" style="20" customWidth="1"/>
    <col min="3336" max="3336" width="3.25" style="20" customWidth="1"/>
    <col min="3337" max="3337" width="21.625" style="20" customWidth="1"/>
    <col min="3338" max="3338" width="9" style="20"/>
    <col min="3339" max="3339" width="8.875" style="20" bestFit="1" customWidth="1"/>
    <col min="3340" max="3340" width="10.75" style="20" customWidth="1"/>
    <col min="3341" max="3341" width="12.75" style="20" bestFit="1" customWidth="1"/>
    <col min="3342" max="3585" width="9" style="20"/>
    <col min="3586" max="3586" width="2.875" style="20" customWidth="1"/>
    <col min="3587" max="3587" width="21.625" style="20" customWidth="1"/>
    <col min="3588" max="3588" width="9" style="20"/>
    <col min="3589" max="3589" width="8.5" style="20" customWidth="1"/>
    <col min="3590" max="3590" width="10.875" style="20" bestFit="1" customWidth="1"/>
    <col min="3591" max="3591" width="12.875" style="20" customWidth="1"/>
    <col min="3592" max="3592" width="3.25" style="20" customWidth="1"/>
    <col min="3593" max="3593" width="21.625" style="20" customWidth="1"/>
    <col min="3594" max="3594" width="9" style="20"/>
    <col min="3595" max="3595" width="8.875" style="20" bestFit="1" customWidth="1"/>
    <col min="3596" max="3596" width="10.75" style="20" customWidth="1"/>
    <col min="3597" max="3597" width="12.75" style="20" bestFit="1" customWidth="1"/>
    <col min="3598" max="3841" width="9" style="20"/>
    <col min="3842" max="3842" width="2.875" style="20" customWidth="1"/>
    <col min="3843" max="3843" width="21.625" style="20" customWidth="1"/>
    <col min="3844" max="3844" width="9" style="20"/>
    <col min="3845" max="3845" width="8.5" style="20" customWidth="1"/>
    <col min="3846" max="3846" width="10.875" style="20" bestFit="1" customWidth="1"/>
    <col min="3847" max="3847" width="12.875" style="20" customWidth="1"/>
    <col min="3848" max="3848" width="3.25" style="20" customWidth="1"/>
    <col min="3849" max="3849" width="21.625" style="20" customWidth="1"/>
    <col min="3850" max="3850" width="9" style="20"/>
    <col min="3851" max="3851" width="8.875" style="20" bestFit="1" customWidth="1"/>
    <col min="3852" max="3852" width="10.75" style="20" customWidth="1"/>
    <col min="3853" max="3853" width="12.75" style="20" bestFit="1" customWidth="1"/>
    <col min="3854" max="4097" width="9" style="20"/>
    <col min="4098" max="4098" width="2.875" style="20" customWidth="1"/>
    <col min="4099" max="4099" width="21.625" style="20" customWidth="1"/>
    <col min="4100" max="4100" width="9" style="20"/>
    <col min="4101" max="4101" width="8.5" style="20" customWidth="1"/>
    <col min="4102" max="4102" width="10.875" style="20" bestFit="1" customWidth="1"/>
    <col min="4103" max="4103" width="12.875" style="20" customWidth="1"/>
    <col min="4104" max="4104" width="3.25" style="20" customWidth="1"/>
    <col min="4105" max="4105" width="21.625" style="20" customWidth="1"/>
    <col min="4106" max="4106" width="9" style="20"/>
    <col min="4107" max="4107" width="8.875" style="20" bestFit="1" customWidth="1"/>
    <col min="4108" max="4108" width="10.75" style="20" customWidth="1"/>
    <col min="4109" max="4109" width="12.75" style="20" bestFit="1" customWidth="1"/>
    <col min="4110" max="4353" width="9" style="20"/>
    <col min="4354" max="4354" width="2.875" style="20" customWidth="1"/>
    <col min="4355" max="4355" width="21.625" style="20" customWidth="1"/>
    <col min="4356" max="4356" width="9" style="20"/>
    <col min="4357" max="4357" width="8.5" style="20" customWidth="1"/>
    <col min="4358" max="4358" width="10.875" style="20" bestFit="1" customWidth="1"/>
    <col min="4359" max="4359" width="12.875" style="20" customWidth="1"/>
    <col min="4360" max="4360" width="3.25" style="20" customWidth="1"/>
    <col min="4361" max="4361" width="21.625" style="20" customWidth="1"/>
    <col min="4362" max="4362" width="9" style="20"/>
    <col min="4363" max="4363" width="8.875" style="20" bestFit="1" customWidth="1"/>
    <col min="4364" max="4364" width="10.75" style="20" customWidth="1"/>
    <col min="4365" max="4365" width="12.75" style="20" bestFit="1" customWidth="1"/>
    <col min="4366" max="4609" width="9" style="20"/>
    <col min="4610" max="4610" width="2.875" style="20" customWidth="1"/>
    <col min="4611" max="4611" width="21.625" style="20" customWidth="1"/>
    <col min="4612" max="4612" width="9" style="20"/>
    <col min="4613" max="4613" width="8.5" style="20" customWidth="1"/>
    <col min="4614" max="4614" width="10.875" style="20" bestFit="1" customWidth="1"/>
    <col min="4615" max="4615" width="12.875" style="20" customWidth="1"/>
    <col min="4616" max="4616" width="3.25" style="20" customWidth="1"/>
    <col min="4617" max="4617" width="21.625" style="20" customWidth="1"/>
    <col min="4618" max="4618" width="9" style="20"/>
    <col min="4619" max="4619" width="8.875" style="20" bestFit="1" customWidth="1"/>
    <col min="4620" max="4620" width="10.75" style="20" customWidth="1"/>
    <col min="4621" max="4621" width="12.75" style="20" bestFit="1" customWidth="1"/>
    <col min="4622" max="4865" width="9" style="20"/>
    <col min="4866" max="4866" width="2.875" style="20" customWidth="1"/>
    <col min="4867" max="4867" width="21.625" style="20" customWidth="1"/>
    <col min="4868" max="4868" width="9" style="20"/>
    <col min="4869" max="4869" width="8.5" style="20" customWidth="1"/>
    <col min="4870" max="4870" width="10.875" style="20" bestFit="1" customWidth="1"/>
    <col min="4871" max="4871" width="12.875" style="20" customWidth="1"/>
    <col min="4872" max="4872" width="3.25" style="20" customWidth="1"/>
    <col min="4873" max="4873" width="21.625" style="20" customWidth="1"/>
    <col min="4874" max="4874" width="9" style="20"/>
    <col min="4875" max="4875" width="8.875" style="20" bestFit="1" customWidth="1"/>
    <col min="4876" max="4876" width="10.75" style="20" customWidth="1"/>
    <col min="4877" max="4877" width="12.75" style="20" bestFit="1" customWidth="1"/>
    <col min="4878" max="5121" width="9" style="20"/>
    <col min="5122" max="5122" width="2.875" style="20" customWidth="1"/>
    <col min="5123" max="5123" width="21.625" style="20" customWidth="1"/>
    <col min="5124" max="5124" width="9" style="20"/>
    <col min="5125" max="5125" width="8.5" style="20" customWidth="1"/>
    <col min="5126" max="5126" width="10.875" style="20" bestFit="1" customWidth="1"/>
    <col min="5127" max="5127" width="12.875" style="20" customWidth="1"/>
    <col min="5128" max="5128" width="3.25" style="20" customWidth="1"/>
    <col min="5129" max="5129" width="21.625" style="20" customWidth="1"/>
    <col min="5130" max="5130" width="9" style="20"/>
    <col min="5131" max="5131" width="8.875" style="20" bestFit="1" customWidth="1"/>
    <col min="5132" max="5132" width="10.75" style="20" customWidth="1"/>
    <col min="5133" max="5133" width="12.75" style="20" bestFit="1" customWidth="1"/>
    <col min="5134" max="5377" width="9" style="20"/>
    <col min="5378" max="5378" width="2.875" style="20" customWidth="1"/>
    <col min="5379" max="5379" width="21.625" style="20" customWidth="1"/>
    <col min="5380" max="5380" width="9" style="20"/>
    <col min="5381" max="5381" width="8.5" style="20" customWidth="1"/>
    <col min="5382" max="5382" width="10.875" style="20" bestFit="1" customWidth="1"/>
    <col min="5383" max="5383" width="12.875" style="20" customWidth="1"/>
    <col min="5384" max="5384" width="3.25" style="20" customWidth="1"/>
    <col min="5385" max="5385" width="21.625" style="20" customWidth="1"/>
    <col min="5386" max="5386" width="9" style="20"/>
    <col min="5387" max="5387" width="8.875" style="20" bestFit="1" customWidth="1"/>
    <col min="5388" max="5388" width="10.75" style="20" customWidth="1"/>
    <col min="5389" max="5389" width="12.75" style="20" bestFit="1" customWidth="1"/>
    <col min="5390" max="5633" width="9" style="20"/>
    <col min="5634" max="5634" width="2.875" style="20" customWidth="1"/>
    <col min="5635" max="5635" width="21.625" style="20" customWidth="1"/>
    <col min="5636" max="5636" width="9" style="20"/>
    <col min="5637" max="5637" width="8.5" style="20" customWidth="1"/>
    <col min="5638" max="5638" width="10.875" style="20" bestFit="1" customWidth="1"/>
    <col min="5639" max="5639" width="12.875" style="20" customWidth="1"/>
    <col min="5640" max="5640" width="3.25" style="20" customWidth="1"/>
    <col min="5641" max="5641" width="21.625" style="20" customWidth="1"/>
    <col min="5642" max="5642" width="9" style="20"/>
    <col min="5643" max="5643" width="8.875" style="20" bestFit="1" customWidth="1"/>
    <col min="5644" max="5644" width="10.75" style="20" customWidth="1"/>
    <col min="5645" max="5645" width="12.75" style="20" bestFit="1" customWidth="1"/>
    <col min="5646" max="5889" width="9" style="20"/>
    <col min="5890" max="5890" width="2.875" style="20" customWidth="1"/>
    <col min="5891" max="5891" width="21.625" style="20" customWidth="1"/>
    <col min="5892" max="5892" width="9" style="20"/>
    <col min="5893" max="5893" width="8.5" style="20" customWidth="1"/>
    <col min="5894" max="5894" width="10.875" style="20" bestFit="1" customWidth="1"/>
    <col min="5895" max="5895" width="12.875" style="20" customWidth="1"/>
    <col min="5896" max="5896" width="3.25" style="20" customWidth="1"/>
    <col min="5897" max="5897" width="21.625" style="20" customWidth="1"/>
    <col min="5898" max="5898" width="9" style="20"/>
    <col min="5899" max="5899" width="8.875" style="20" bestFit="1" customWidth="1"/>
    <col min="5900" max="5900" width="10.75" style="20" customWidth="1"/>
    <col min="5901" max="5901" width="12.75" style="20" bestFit="1" customWidth="1"/>
    <col min="5902" max="6145" width="9" style="20"/>
    <col min="6146" max="6146" width="2.875" style="20" customWidth="1"/>
    <col min="6147" max="6147" width="21.625" style="20" customWidth="1"/>
    <col min="6148" max="6148" width="9" style="20"/>
    <col min="6149" max="6149" width="8.5" style="20" customWidth="1"/>
    <col min="6150" max="6150" width="10.875" style="20" bestFit="1" customWidth="1"/>
    <col min="6151" max="6151" width="12.875" style="20" customWidth="1"/>
    <col min="6152" max="6152" width="3.25" style="20" customWidth="1"/>
    <col min="6153" max="6153" width="21.625" style="20" customWidth="1"/>
    <col min="6154" max="6154" width="9" style="20"/>
    <col min="6155" max="6155" width="8.875" style="20" bestFit="1" customWidth="1"/>
    <col min="6156" max="6156" width="10.75" style="20" customWidth="1"/>
    <col min="6157" max="6157" width="12.75" style="20" bestFit="1" customWidth="1"/>
    <col min="6158" max="6401" width="9" style="20"/>
    <col min="6402" max="6402" width="2.875" style="20" customWidth="1"/>
    <col min="6403" max="6403" width="21.625" style="20" customWidth="1"/>
    <col min="6404" max="6404" width="9" style="20"/>
    <col min="6405" max="6405" width="8.5" style="20" customWidth="1"/>
    <col min="6406" max="6406" width="10.875" style="20" bestFit="1" customWidth="1"/>
    <col min="6407" max="6407" width="12.875" style="20" customWidth="1"/>
    <col min="6408" max="6408" width="3.25" style="20" customWidth="1"/>
    <col min="6409" max="6409" width="21.625" style="20" customWidth="1"/>
    <col min="6410" max="6410" width="9" style="20"/>
    <col min="6411" max="6411" width="8.875" style="20" bestFit="1" customWidth="1"/>
    <col min="6412" max="6412" width="10.75" style="20" customWidth="1"/>
    <col min="6413" max="6413" width="12.75" style="20" bestFit="1" customWidth="1"/>
    <col min="6414" max="6657" width="9" style="20"/>
    <col min="6658" max="6658" width="2.875" style="20" customWidth="1"/>
    <col min="6659" max="6659" width="21.625" style="20" customWidth="1"/>
    <col min="6660" max="6660" width="9" style="20"/>
    <col min="6661" max="6661" width="8.5" style="20" customWidth="1"/>
    <col min="6662" max="6662" width="10.875" style="20" bestFit="1" customWidth="1"/>
    <col min="6663" max="6663" width="12.875" style="20" customWidth="1"/>
    <col min="6664" max="6664" width="3.25" style="20" customWidth="1"/>
    <col min="6665" max="6665" width="21.625" style="20" customWidth="1"/>
    <col min="6666" max="6666" width="9" style="20"/>
    <col min="6667" max="6667" width="8.875" style="20" bestFit="1" customWidth="1"/>
    <col min="6668" max="6668" width="10.75" style="20" customWidth="1"/>
    <col min="6669" max="6669" width="12.75" style="20" bestFit="1" customWidth="1"/>
    <col min="6670" max="6913" width="9" style="20"/>
    <col min="6914" max="6914" width="2.875" style="20" customWidth="1"/>
    <col min="6915" max="6915" width="21.625" style="20" customWidth="1"/>
    <col min="6916" max="6916" width="9" style="20"/>
    <col min="6917" max="6917" width="8.5" style="20" customWidth="1"/>
    <col min="6918" max="6918" width="10.875" style="20" bestFit="1" customWidth="1"/>
    <col min="6919" max="6919" width="12.875" style="20" customWidth="1"/>
    <col min="6920" max="6920" width="3.25" style="20" customWidth="1"/>
    <col min="6921" max="6921" width="21.625" style="20" customWidth="1"/>
    <col min="6922" max="6922" width="9" style="20"/>
    <col min="6923" max="6923" width="8.875" style="20" bestFit="1" customWidth="1"/>
    <col min="6924" max="6924" width="10.75" style="20" customWidth="1"/>
    <col min="6925" max="6925" width="12.75" style="20" bestFit="1" customWidth="1"/>
    <col min="6926" max="7169" width="9" style="20"/>
    <col min="7170" max="7170" width="2.875" style="20" customWidth="1"/>
    <col min="7171" max="7171" width="21.625" style="20" customWidth="1"/>
    <col min="7172" max="7172" width="9" style="20"/>
    <col min="7173" max="7173" width="8.5" style="20" customWidth="1"/>
    <col min="7174" max="7174" width="10.875" style="20" bestFit="1" customWidth="1"/>
    <col min="7175" max="7175" width="12.875" style="20" customWidth="1"/>
    <col min="7176" max="7176" width="3.25" style="20" customWidth="1"/>
    <col min="7177" max="7177" width="21.625" style="20" customWidth="1"/>
    <col min="7178" max="7178" width="9" style="20"/>
    <col min="7179" max="7179" width="8.875" style="20" bestFit="1" customWidth="1"/>
    <col min="7180" max="7180" width="10.75" style="20" customWidth="1"/>
    <col min="7181" max="7181" width="12.75" style="20" bestFit="1" customWidth="1"/>
    <col min="7182" max="7425" width="9" style="20"/>
    <col min="7426" max="7426" width="2.875" style="20" customWidth="1"/>
    <col min="7427" max="7427" width="21.625" style="20" customWidth="1"/>
    <col min="7428" max="7428" width="9" style="20"/>
    <col min="7429" max="7429" width="8.5" style="20" customWidth="1"/>
    <col min="7430" max="7430" width="10.875" style="20" bestFit="1" customWidth="1"/>
    <col min="7431" max="7431" width="12.875" style="20" customWidth="1"/>
    <col min="7432" max="7432" width="3.25" style="20" customWidth="1"/>
    <col min="7433" max="7433" width="21.625" style="20" customWidth="1"/>
    <col min="7434" max="7434" width="9" style="20"/>
    <col min="7435" max="7435" width="8.875" style="20" bestFit="1" customWidth="1"/>
    <col min="7436" max="7436" width="10.75" style="20" customWidth="1"/>
    <col min="7437" max="7437" width="12.75" style="20" bestFit="1" customWidth="1"/>
    <col min="7438" max="7681" width="9" style="20"/>
    <col min="7682" max="7682" width="2.875" style="20" customWidth="1"/>
    <col min="7683" max="7683" width="21.625" style="20" customWidth="1"/>
    <col min="7684" max="7684" width="9" style="20"/>
    <col min="7685" max="7685" width="8.5" style="20" customWidth="1"/>
    <col min="7686" max="7686" width="10.875" style="20" bestFit="1" customWidth="1"/>
    <col min="7687" max="7687" width="12.875" style="20" customWidth="1"/>
    <col min="7688" max="7688" width="3.25" style="20" customWidth="1"/>
    <col min="7689" max="7689" width="21.625" style="20" customWidth="1"/>
    <col min="7690" max="7690" width="9" style="20"/>
    <col min="7691" max="7691" width="8.875" style="20" bestFit="1" customWidth="1"/>
    <col min="7692" max="7692" width="10.75" style="20" customWidth="1"/>
    <col min="7693" max="7693" width="12.75" style="20" bestFit="1" customWidth="1"/>
    <col min="7694" max="7937" width="9" style="20"/>
    <col min="7938" max="7938" width="2.875" style="20" customWidth="1"/>
    <col min="7939" max="7939" width="21.625" style="20" customWidth="1"/>
    <col min="7940" max="7940" width="9" style="20"/>
    <col min="7941" max="7941" width="8.5" style="20" customWidth="1"/>
    <col min="7942" max="7942" width="10.875" style="20" bestFit="1" customWidth="1"/>
    <col min="7943" max="7943" width="12.875" style="20" customWidth="1"/>
    <col min="7944" max="7944" width="3.25" style="20" customWidth="1"/>
    <col min="7945" max="7945" width="21.625" style="20" customWidth="1"/>
    <col min="7946" max="7946" width="9" style="20"/>
    <col min="7947" max="7947" width="8.875" style="20" bestFit="1" customWidth="1"/>
    <col min="7948" max="7948" width="10.75" style="20" customWidth="1"/>
    <col min="7949" max="7949" width="12.75" style="20" bestFit="1" customWidth="1"/>
    <col min="7950" max="8193" width="9" style="20"/>
    <col min="8194" max="8194" width="2.875" style="20" customWidth="1"/>
    <col min="8195" max="8195" width="21.625" style="20" customWidth="1"/>
    <col min="8196" max="8196" width="9" style="20"/>
    <col min="8197" max="8197" width="8.5" style="20" customWidth="1"/>
    <col min="8198" max="8198" width="10.875" style="20" bestFit="1" customWidth="1"/>
    <col min="8199" max="8199" width="12.875" style="20" customWidth="1"/>
    <col min="8200" max="8200" width="3.25" style="20" customWidth="1"/>
    <col min="8201" max="8201" width="21.625" style="20" customWidth="1"/>
    <col min="8202" max="8202" width="9" style="20"/>
    <col min="8203" max="8203" width="8.875" style="20" bestFit="1" customWidth="1"/>
    <col min="8204" max="8204" width="10.75" style="20" customWidth="1"/>
    <col min="8205" max="8205" width="12.75" style="20" bestFit="1" customWidth="1"/>
    <col min="8206" max="8449" width="9" style="20"/>
    <col min="8450" max="8450" width="2.875" style="20" customWidth="1"/>
    <col min="8451" max="8451" width="21.625" style="20" customWidth="1"/>
    <col min="8452" max="8452" width="9" style="20"/>
    <col min="8453" max="8453" width="8.5" style="20" customWidth="1"/>
    <col min="8454" max="8454" width="10.875" style="20" bestFit="1" customWidth="1"/>
    <col min="8455" max="8455" width="12.875" style="20" customWidth="1"/>
    <col min="8456" max="8456" width="3.25" style="20" customWidth="1"/>
    <col min="8457" max="8457" width="21.625" style="20" customWidth="1"/>
    <col min="8458" max="8458" width="9" style="20"/>
    <col min="8459" max="8459" width="8.875" style="20" bestFit="1" customWidth="1"/>
    <col min="8460" max="8460" width="10.75" style="20" customWidth="1"/>
    <col min="8461" max="8461" width="12.75" style="20" bestFit="1" customWidth="1"/>
    <col min="8462" max="8705" width="9" style="20"/>
    <col min="8706" max="8706" width="2.875" style="20" customWidth="1"/>
    <col min="8707" max="8707" width="21.625" style="20" customWidth="1"/>
    <col min="8708" max="8708" width="9" style="20"/>
    <col min="8709" max="8709" width="8.5" style="20" customWidth="1"/>
    <col min="8710" max="8710" width="10.875" style="20" bestFit="1" customWidth="1"/>
    <col min="8711" max="8711" width="12.875" style="20" customWidth="1"/>
    <col min="8712" max="8712" width="3.25" style="20" customWidth="1"/>
    <col min="8713" max="8713" width="21.625" style="20" customWidth="1"/>
    <col min="8714" max="8714" width="9" style="20"/>
    <col min="8715" max="8715" width="8.875" style="20" bestFit="1" customWidth="1"/>
    <col min="8716" max="8716" width="10.75" style="20" customWidth="1"/>
    <col min="8717" max="8717" width="12.75" style="20" bestFit="1" customWidth="1"/>
    <col min="8718" max="8961" width="9" style="20"/>
    <col min="8962" max="8962" width="2.875" style="20" customWidth="1"/>
    <col min="8963" max="8963" width="21.625" style="20" customWidth="1"/>
    <col min="8964" max="8964" width="9" style="20"/>
    <col min="8965" max="8965" width="8.5" style="20" customWidth="1"/>
    <col min="8966" max="8966" width="10.875" style="20" bestFit="1" customWidth="1"/>
    <col min="8967" max="8967" width="12.875" style="20" customWidth="1"/>
    <col min="8968" max="8968" width="3.25" style="20" customWidth="1"/>
    <col min="8969" max="8969" width="21.625" style="20" customWidth="1"/>
    <col min="8970" max="8970" width="9" style="20"/>
    <col min="8971" max="8971" width="8.875" style="20" bestFit="1" customWidth="1"/>
    <col min="8972" max="8972" width="10.75" style="20" customWidth="1"/>
    <col min="8973" max="8973" width="12.75" style="20" bestFit="1" customWidth="1"/>
    <col min="8974" max="9217" width="9" style="20"/>
    <col min="9218" max="9218" width="2.875" style="20" customWidth="1"/>
    <col min="9219" max="9219" width="21.625" style="20" customWidth="1"/>
    <col min="9220" max="9220" width="9" style="20"/>
    <col min="9221" max="9221" width="8.5" style="20" customWidth="1"/>
    <col min="9222" max="9222" width="10.875" style="20" bestFit="1" customWidth="1"/>
    <col min="9223" max="9223" width="12.875" style="20" customWidth="1"/>
    <col min="9224" max="9224" width="3.25" style="20" customWidth="1"/>
    <col min="9225" max="9225" width="21.625" style="20" customWidth="1"/>
    <col min="9226" max="9226" width="9" style="20"/>
    <col min="9227" max="9227" width="8.875" style="20" bestFit="1" customWidth="1"/>
    <col min="9228" max="9228" width="10.75" style="20" customWidth="1"/>
    <col min="9229" max="9229" width="12.75" style="20" bestFit="1" customWidth="1"/>
    <col min="9230" max="9473" width="9" style="20"/>
    <col min="9474" max="9474" width="2.875" style="20" customWidth="1"/>
    <col min="9475" max="9475" width="21.625" style="20" customWidth="1"/>
    <col min="9476" max="9476" width="9" style="20"/>
    <col min="9477" max="9477" width="8.5" style="20" customWidth="1"/>
    <col min="9478" max="9478" width="10.875" style="20" bestFit="1" customWidth="1"/>
    <col min="9479" max="9479" width="12.875" style="20" customWidth="1"/>
    <col min="9480" max="9480" width="3.25" style="20" customWidth="1"/>
    <col min="9481" max="9481" width="21.625" style="20" customWidth="1"/>
    <col min="9482" max="9482" width="9" style="20"/>
    <col min="9483" max="9483" width="8.875" style="20" bestFit="1" customWidth="1"/>
    <col min="9484" max="9484" width="10.75" style="20" customWidth="1"/>
    <col min="9485" max="9485" width="12.75" style="20" bestFit="1" customWidth="1"/>
    <col min="9486" max="9729" width="9" style="20"/>
    <col min="9730" max="9730" width="2.875" style="20" customWidth="1"/>
    <col min="9731" max="9731" width="21.625" style="20" customWidth="1"/>
    <col min="9732" max="9732" width="9" style="20"/>
    <col min="9733" max="9733" width="8.5" style="20" customWidth="1"/>
    <col min="9734" max="9734" width="10.875" style="20" bestFit="1" customWidth="1"/>
    <col min="9735" max="9735" width="12.875" style="20" customWidth="1"/>
    <col min="9736" max="9736" width="3.25" style="20" customWidth="1"/>
    <col min="9737" max="9737" width="21.625" style="20" customWidth="1"/>
    <col min="9738" max="9738" width="9" style="20"/>
    <col min="9739" max="9739" width="8.875" style="20" bestFit="1" customWidth="1"/>
    <col min="9740" max="9740" width="10.75" style="20" customWidth="1"/>
    <col min="9741" max="9741" width="12.75" style="20" bestFit="1" customWidth="1"/>
    <col min="9742" max="9985" width="9" style="20"/>
    <col min="9986" max="9986" width="2.875" style="20" customWidth="1"/>
    <col min="9987" max="9987" width="21.625" style="20" customWidth="1"/>
    <col min="9988" max="9988" width="9" style="20"/>
    <col min="9989" max="9989" width="8.5" style="20" customWidth="1"/>
    <col min="9990" max="9990" width="10.875" style="20" bestFit="1" customWidth="1"/>
    <col min="9991" max="9991" width="12.875" style="20" customWidth="1"/>
    <col min="9992" max="9992" width="3.25" style="20" customWidth="1"/>
    <col min="9993" max="9993" width="21.625" style="20" customWidth="1"/>
    <col min="9994" max="9994" width="9" style="20"/>
    <col min="9995" max="9995" width="8.875" style="20" bestFit="1" customWidth="1"/>
    <col min="9996" max="9996" width="10.75" style="20" customWidth="1"/>
    <col min="9997" max="9997" width="12.75" style="20" bestFit="1" customWidth="1"/>
    <col min="9998" max="10241" width="9" style="20"/>
    <col min="10242" max="10242" width="2.875" style="20" customWidth="1"/>
    <col min="10243" max="10243" width="21.625" style="20" customWidth="1"/>
    <col min="10244" max="10244" width="9" style="20"/>
    <col min="10245" max="10245" width="8.5" style="20" customWidth="1"/>
    <col min="10246" max="10246" width="10.875" style="20" bestFit="1" customWidth="1"/>
    <col min="10247" max="10247" width="12.875" style="20" customWidth="1"/>
    <col min="10248" max="10248" width="3.25" style="20" customWidth="1"/>
    <col min="10249" max="10249" width="21.625" style="20" customWidth="1"/>
    <col min="10250" max="10250" width="9" style="20"/>
    <col min="10251" max="10251" width="8.875" style="20" bestFit="1" customWidth="1"/>
    <col min="10252" max="10252" width="10.75" style="20" customWidth="1"/>
    <col min="10253" max="10253" width="12.75" style="20" bestFit="1" customWidth="1"/>
    <col min="10254" max="10497" width="9" style="20"/>
    <col min="10498" max="10498" width="2.875" style="20" customWidth="1"/>
    <col min="10499" max="10499" width="21.625" style="20" customWidth="1"/>
    <col min="10500" max="10500" width="9" style="20"/>
    <col min="10501" max="10501" width="8.5" style="20" customWidth="1"/>
    <col min="10502" max="10502" width="10.875" style="20" bestFit="1" customWidth="1"/>
    <col min="10503" max="10503" width="12.875" style="20" customWidth="1"/>
    <col min="10504" max="10504" width="3.25" style="20" customWidth="1"/>
    <col min="10505" max="10505" width="21.625" style="20" customWidth="1"/>
    <col min="10506" max="10506" width="9" style="20"/>
    <col min="10507" max="10507" width="8.875" style="20" bestFit="1" customWidth="1"/>
    <col min="10508" max="10508" width="10.75" style="20" customWidth="1"/>
    <col min="10509" max="10509" width="12.75" style="20" bestFit="1" customWidth="1"/>
    <col min="10510" max="10753" width="9" style="20"/>
    <col min="10754" max="10754" width="2.875" style="20" customWidth="1"/>
    <col min="10755" max="10755" width="21.625" style="20" customWidth="1"/>
    <col min="10756" max="10756" width="9" style="20"/>
    <col min="10757" max="10757" width="8.5" style="20" customWidth="1"/>
    <col min="10758" max="10758" width="10.875" style="20" bestFit="1" customWidth="1"/>
    <col min="10759" max="10759" width="12.875" style="20" customWidth="1"/>
    <col min="10760" max="10760" width="3.25" style="20" customWidth="1"/>
    <col min="10761" max="10761" width="21.625" style="20" customWidth="1"/>
    <col min="10762" max="10762" width="9" style="20"/>
    <col min="10763" max="10763" width="8.875" style="20" bestFit="1" customWidth="1"/>
    <col min="10764" max="10764" width="10.75" style="20" customWidth="1"/>
    <col min="10765" max="10765" width="12.75" style="20" bestFit="1" customWidth="1"/>
    <col min="10766" max="11009" width="9" style="20"/>
    <col min="11010" max="11010" width="2.875" style="20" customWidth="1"/>
    <col min="11011" max="11011" width="21.625" style="20" customWidth="1"/>
    <col min="11012" max="11012" width="9" style="20"/>
    <col min="11013" max="11013" width="8.5" style="20" customWidth="1"/>
    <col min="11014" max="11014" width="10.875" style="20" bestFit="1" customWidth="1"/>
    <col min="11015" max="11015" width="12.875" style="20" customWidth="1"/>
    <col min="11016" max="11016" width="3.25" style="20" customWidth="1"/>
    <col min="11017" max="11017" width="21.625" style="20" customWidth="1"/>
    <col min="11018" max="11018" width="9" style="20"/>
    <col min="11019" max="11019" width="8.875" style="20" bestFit="1" customWidth="1"/>
    <col min="11020" max="11020" width="10.75" style="20" customWidth="1"/>
    <col min="11021" max="11021" width="12.75" style="20" bestFit="1" customWidth="1"/>
    <col min="11022" max="11265" width="9" style="20"/>
    <col min="11266" max="11266" width="2.875" style="20" customWidth="1"/>
    <col min="11267" max="11267" width="21.625" style="20" customWidth="1"/>
    <col min="11268" max="11268" width="9" style="20"/>
    <col min="11269" max="11269" width="8.5" style="20" customWidth="1"/>
    <col min="11270" max="11270" width="10.875" style="20" bestFit="1" customWidth="1"/>
    <col min="11271" max="11271" width="12.875" style="20" customWidth="1"/>
    <col min="11272" max="11272" width="3.25" style="20" customWidth="1"/>
    <col min="11273" max="11273" width="21.625" style="20" customWidth="1"/>
    <col min="11274" max="11274" width="9" style="20"/>
    <col min="11275" max="11275" width="8.875" style="20" bestFit="1" customWidth="1"/>
    <col min="11276" max="11276" width="10.75" style="20" customWidth="1"/>
    <col min="11277" max="11277" width="12.75" style="20" bestFit="1" customWidth="1"/>
    <col min="11278" max="11521" width="9" style="20"/>
    <col min="11522" max="11522" width="2.875" style="20" customWidth="1"/>
    <col min="11523" max="11523" width="21.625" style="20" customWidth="1"/>
    <col min="11524" max="11524" width="9" style="20"/>
    <col min="11525" max="11525" width="8.5" style="20" customWidth="1"/>
    <col min="11526" max="11526" width="10.875" style="20" bestFit="1" customWidth="1"/>
    <col min="11527" max="11527" width="12.875" style="20" customWidth="1"/>
    <col min="11528" max="11528" width="3.25" style="20" customWidth="1"/>
    <col min="11529" max="11529" width="21.625" style="20" customWidth="1"/>
    <col min="11530" max="11530" width="9" style="20"/>
    <col min="11531" max="11531" width="8.875" style="20" bestFit="1" customWidth="1"/>
    <col min="11532" max="11532" width="10.75" style="20" customWidth="1"/>
    <col min="11533" max="11533" width="12.75" style="20" bestFit="1" customWidth="1"/>
    <col min="11534" max="11777" width="9" style="20"/>
    <col min="11778" max="11778" width="2.875" style="20" customWidth="1"/>
    <col min="11779" max="11779" width="21.625" style="20" customWidth="1"/>
    <col min="11780" max="11780" width="9" style="20"/>
    <col min="11781" max="11781" width="8.5" style="20" customWidth="1"/>
    <col min="11782" max="11782" width="10.875" style="20" bestFit="1" customWidth="1"/>
    <col min="11783" max="11783" width="12.875" style="20" customWidth="1"/>
    <col min="11784" max="11784" width="3.25" style="20" customWidth="1"/>
    <col min="11785" max="11785" width="21.625" style="20" customWidth="1"/>
    <col min="11786" max="11786" width="9" style="20"/>
    <col min="11787" max="11787" width="8.875" style="20" bestFit="1" customWidth="1"/>
    <col min="11788" max="11788" width="10.75" style="20" customWidth="1"/>
    <col min="11789" max="11789" width="12.75" style="20" bestFit="1" customWidth="1"/>
    <col min="11790" max="12033" width="9" style="20"/>
    <col min="12034" max="12034" width="2.875" style="20" customWidth="1"/>
    <col min="12035" max="12035" width="21.625" style="20" customWidth="1"/>
    <col min="12036" max="12036" width="9" style="20"/>
    <col min="12037" max="12037" width="8.5" style="20" customWidth="1"/>
    <col min="12038" max="12038" width="10.875" style="20" bestFit="1" customWidth="1"/>
    <col min="12039" max="12039" width="12.875" style="20" customWidth="1"/>
    <col min="12040" max="12040" width="3.25" style="20" customWidth="1"/>
    <col min="12041" max="12041" width="21.625" style="20" customWidth="1"/>
    <col min="12042" max="12042" width="9" style="20"/>
    <col min="12043" max="12043" width="8.875" style="20" bestFit="1" customWidth="1"/>
    <col min="12044" max="12044" width="10.75" style="20" customWidth="1"/>
    <col min="12045" max="12045" width="12.75" style="20" bestFit="1" customWidth="1"/>
    <col min="12046" max="12289" width="9" style="20"/>
    <col min="12290" max="12290" width="2.875" style="20" customWidth="1"/>
    <col min="12291" max="12291" width="21.625" style="20" customWidth="1"/>
    <col min="12292" max="12292" width="9" style="20"/>
    <col min="12293" max="12293" width="8.5" style="20" customWidth="1"/>
    <col min="12294" max="12294" width="10.875" style="20" bestFit="1" customWidth="1"/>
    <col min="12295" max="12295" width="12.875" style="20" customWidth="1"/>
    <col min="12296" max="12296" width="3.25" style="20" customWidth="1"/>
    <col min="12297" max="12297" width="21.625" style="20" customWidth="1"/>
    <col min="12298" max="12298" width="9" style="20"/>
    <col min="12299" max="12299" width="8.875" style="20" bestFit="1" customWidth="1"/>
    <col min="12300" max="12300" width="10.75" style="20" customWidth="1"/>
    <col min="12301" max="12301" width="12.75" style="20" bestFit="1" customWidth="1"/>
    <col min="12302" max="12545" width="9" style="20"/>
    <col min="12546" max="12546" width="2.875" style="20" customWidth="1"/>
    <col min="12547" max="12547" width="21.625" style="20" customWidth="1"/>
    <col min="12548" max="12548" width="9" style="20"/>
    <col min="12549" max="12549" width="8.5" style="20" customWidth="1"/>
    <col min="12550" max="12550" width="10.875" style="20" bestFit="1" customWidth="1"/>
    <col min="12551" max="12551" width="12.875" style="20" customWidth="1"/>
    <col min="12552" max="12552" width="3.25" style="20" customWidth="1"/>
    <col min="12553" max="12553" width="21.625" style="20" customWidth="1"/>
    <col min="12554" max="12554" width="9" style="20"/>
    <col min="12555" max="12555" width="8.875" style="20" bestFit="1" customWidth="1"/>
    <col min="12556" max="12556" width="10.75" style="20" customWidth="1"/>
    <col min="12557" max="12557" width="12.75" style="20" bestFit="1" customWidth="1"/>
    <col min="12558" max="12801" width="9" style="20"/>
    <col min="12802" max="12802" width="2.875" style="20" customWidth="1"/>
    <col min="12803" max="12803" width="21.625" style="20" customWidth="1"/>
    <col min="12804" max="12804" width="9" style="20"/>
    <col min="12805" max="12805" width="8.5" style="20" customWidth="1"/>
    <col min="12806" max="12806" width="10.875" style="20" bestFit="1" customWidth="1"/>
    <col min="12807" max="12807" width="12.875" style="20" customWidth="1"/>
    <col min="12808" max="12808" width="3.25" style="20" customWidth="1"/>
    <col min="12809" max="12809" width="21.625" style="20" customWidth="1"/>
    <col min="12810" max="12810" width="9" style="20"/>
    <col min="12811" max="12811" width="8.875" style="20" bestFit="1" customWidth="1"/>
    <col min="12812" max="12812" width="10.75" style="20" customWidth="1"/>
    <col min="12813" max="12813" width="12.75" style="20" bestFit="1" customWidth="1"/>
    <col min="12814" max="13057" width="9" style="20"/>
    <col min="13058" max="13058" width="2.875" style="20" customWidth="1"/>
    <col min="13059" max="13059" width="21.625" style="20" customWidth="1"/>
    <col min="13060" max="13060" width="9" style="20"/>
    <col min="13061" max="13061" width="8.5" style="20" customWidth="1"/>
    <col min="13062" max="13062" width="10.875" style="20" bestFit="1" customWidth="1"/>
    <col min="13063" max="13063" width="12.875" style="20" customWidth="1"/>
    <col min="13064" max="13064" width="3.25" style="20" customWidth="1"/>
    <col min="13065" max="13065" width="21.625" style="20" customWidth="1"/>
    <col min="13066" max="13066" width="9" style="20"/>
    <col min="13067" max="13067" width="8.875" style="20" bestFit="1" customWidth="1"/>
    <col min="13068" max="13068" width="10.75" style="20" customWidth="1"/>
    <col min="13069" max="13069" width="12.75" style="20" bestFit="1" customWidth="1"/>
    <col min="13070" max="13313" width="9" style="20"/>
    <col min="13314" max="13314" width="2.875" style="20" customWidth="1"/>
    <col min="13315" max="13315" width="21.625" style="20" customWidth="1"/>
    <col min="13316" max="13316" width="9" style="20"/>
    <col min="13317" max="13317" width="8.5" style="20" customWidth="1"/>
    <col min="13318" max="13318" width="10.875" style="20" bestFit="1" customWidth="1"/>
    <col min="13319" max="13319" width="12.875" style="20" customWidth="1"/>
    <col min="13320" max="13320" width="3.25" style="20" customWidth="1"/>
    <col min="13321" max="13321" width="21.625" style="20" customWidth="1"/>
    <col min="13322" max="13322" width="9" style="20"/>
    <col min="13323" max="13323" width="8.875" style="20" bestFit="1" customWidth="1"/>
    <col min="13324" max="13324" width="10.75" style="20" customWidth="1"/>
    <col min="13325" max="13325" width="12.75" style="20" bestFit="1" customWidth="1"/>
    <col min="13326" max="13569" width="9" style="20"/>
    <col min="13570" max="13570" width="2.875" style="20" customWidth="1"/>
    <col min="13571" max="13571" width="21.625" style="20" customWidth="1"/>
    <col min="13572" max="13572" width="9" style="20"/>
    <col min="13573" max="13573" width="8.5" style="20" customWidth="1"/>
    <col min="13574" max="13574" width="10.875" style="20" bestFit="1" customWidth="1"/>
    <col min="13575" max="13575" width="12.875" style="20" customWidth="1"/>
    <col min="13576" max="13576" width="3.25" style="20" customWidth="1"/>
    <col min="13577" max="13577" width="21.625" style="20" customWidth="1"/>
    <col min="13578" max="13578" width="9" style="20"/>
    <col min="13579" max="13579" width="8.875" style="20" bestFit="1" customWidth="1"/>
    <col min="13580" max="13580" width="10.75" style="20" customWidth="1"/>
    <col min="13581" max="13581" width="12.75" style="20" bestFit="1" customWidth="1"/>
    <col min="13582" max="13825" width="9" style="20"/>
    <col min="13826" max="13826" width="2.875" style="20" customWidth="1"/>
    <col min="13827" max="13827" width="21.625" style="20" customWidth="1"/>
    <col min="13828" max="13828" width="9" style="20"/>
    <col min="13829" max="13829" width="8.5" style="20" customWidth="1"/>
    <col min="13830" max="13830" width="10.875" style="20" bestFit="1" customWidth="1"/>
    <col min="13831" max="13831" width="12.875" style="20" customWidth="1"/>
    <col min="13832" max="13832" width="3.25" style="20" customWidth="1"/>
    <col min="13833" max="13833" width="21.625" style="20" customWidth="1"/>
    <col min="13834" max="13834" width="9" style="20"/>
    <col min="13835" max="13835" width="8.875" style="20" bestFit="1" customWidth="1"/>
    <col min="13836" max="13836" width="10.75" style="20" customWidth="1"/>
    <col min="13837" max="13837" width="12.75" style="20" bestFit="1" customWidth="1"/>
    <col min="13838" max="14081" width="9" style="20"/>
    <col min="14082" max="14082" width="2.875" style="20" customWidth="1"/>
    <col min="14083" max="14083" width="21.625" style="20" customWidth="1"/>
    <col min="14084" max="14084" width="9" style="20"/>
    <col min="14085" max="14085" width="8.5" style="20" customWidth="1"/>
    <col min="14086" max="14086" width="10.875" style="20" bestFit="1" customWidth="1"/>
    <col min="14087" max="14087" width="12.875" style="20" customWidth="1"/>
    <col min="14088" max="14088" width="3.25" style="20" customWidth="1"/>
    <col min="14089" max="14089" width="21.625" style="20" customWidth="1"/>
    <col min="14090" max="14090" width="9" style="20"/>
    <col min="14091" max="14091" width="8.875" style="20" bestFit="1" customWidth="1"/>
    <col min="14092" max="14092" width="10.75" style="20" customWidth="1"/>
    <col min="14093" max="14093" width="12.75" style="20" bestFit="1" customWidth="1"/>
    <col min="14094" max="14337" width="9" style="20"/>
    <col min="14338" max="14338" width="2.875" style="20" customWidth="1"/>
    <col min="14339" max="14339" width="21.625" style="20" customWidth="1"/>
    <col min="14340" max="14340" width="9" style="20"/>
    <col min="14341" max="14341" width="8.5" style="20" customWidth="1"/>
    <col min="14342" max="14342" width="10.875" style="20" bestFit="1" customWidth="1"/>
    <col min="14343" max="14343" width="12.875" style="20" customWidth="1"/>
    <col min="14344" max="14344" width="3.25" style="20" customWidth="1"/>
    <col min="14345" max="14345" width="21.625" style="20" customWidth="1"/>
    <col min="14346" max="14346" width="9" style="20"/>
    <col min="14347" max="14347" width="8.875" style="20" bestFit="1" customWidth="1"/>
    <col min="14348" max="14348" width="10.75" style="20" customWidth="1"/>
    <col min="14349" max="14349" width="12.75" style="20" bestFit="1" customWidth="1"/>
    <col min="14350" max="14593" width="9" style="20"/>
    <col min="14594" max="14594" width="2.875" style="20" customWidth="1"/>
    <col min="14595" max="14595" width="21.625" style="20" customWidth="1"/>
    <col min="14596" max="14596" width="9" style="20"/>
    <col min="14597" max="14597" width="8.5" style="20" customWidth="1"/>
    <col min="14598" max="14598" width="10.875" style="20" bestFit="1" customWidth="1"/>
    <col min="14599" max="14599" width="12.875" style="20" customWidth="1"/>
    <col min="14600" max="14600" width="3.25" style="20" customWidth="1"/>
    <col min="14601" max="14601" width="21.625" style="20" customWidth="1"/>
    <col min="14602" max="14602" width="9" style="20"/>
    <col min="14603" max="14603" width="8.875" style="20" bestFit="1" customWidth="1"/>
    <col min="14604" max="14604" width="10.75" style="20" customWidth="1"/>
    <col min="14605" max="14605" width="12.75" style="20" bestFit="1" customWidth="1"/>
    <col min="14606" max="14849" width="9" style="20"/>
    <col min="14850" max="14850" width="2.875" style="20" customWidth="1"/>
    <col min="14851" max="14851" width="21.625" style="20" customWidth="1"/>
    <col min="14852" max="14852" width="9" style="20"/>
    <col min="14853" max="14853" width="8.5" style="20" customWidth="1"/>
    <col min="14854" max="14854" width="10.875" style="20" bestFit="1" customWidth="1"/>
    <col min="14855" max="14855" width="12.875" style="20" customWidth="1"/>
    <col min="14856" max="14856" width="3.25" style="20" customWidth="1"/>
    <col min="14857" max="14857" width="21.625" style="20" customWidth="1"/>
    <col min="14858" max="14858" width="9" style="20"/>
    <col min="14859" max="14859" width="8.875" style="20" bestFit="1" customWidth="1"/>
    <col min="14860" max="14860" width="10.75" style="20" customWidth="1"/>
    <col min="14861" max="14861" width="12.75" style="20" bestFit="1" customWidth="1"/>
    <col min="14862" max="15105" width="9" style="20"/>
    <col min="15106" max="15106" width="2.875" style="20" customWidth="1"/>
    <col min="15107" max="15107" width="21.625" style="20" customWidth="1"/>
    <col min="15108" max="15108" width="9" style="20"/>
    <col min="15109" max="15109" width="8.5" style="20" customWidth="1"/>
    <col min="15110" max="15110" width="10.875" style="20" bestFit="1" customWidth="1"/>
    <col min="15111" max="15111" width="12.875" style="20" customWidth="1"/>
    <col min="15112" max="15112" width="3.25" style="20" customWidth="1"/>
    <col min="15113" max="15113" width="21.625" style="20" customWidth="1"/>
    <col min="15114" max="15114" width="9" style="20"/>
    <col min="15115" max="15115" width="8.875" style="20" bestFit="1" customWidth="1"/>
    <col min="15116" max="15116" width="10.75" style="20" customWidth="1"/>
    <col min="15117" max="15117" width="12.75" style="20" bestFit="1" customWidth="1"/>
    <col min="15118" max="15361" width="9" style="20"/>
    <col min="15362" max="15362" width="2.875" style="20" customWidth="1"/>
    <col min="15363" max="15363" width="21.625" style="20" customWidth="1"/>
    <col min="15364" max="15364" width="9" style="20"/>
    <col min="15365" max="15365" width="8.5" style="20" customWidth="1"/>
    <col min="15366" max="15366" width="10.875" style="20" bestFit="1" customWidth="1"/>
    <col min="15367" max="15367" width="12.875" style="20" customWidth="1"/>
    <col min="15368" max="15368" width="3.25" style="20" customWidth="1"/>
    <col min="15369" max="15369" width="21.625" style="20" customWidth="1"/>
    <col min="15370" max="15370" width="9" style="20"/>
    <col min="15371" max="15371" width="8.875" style="20" bestFit="1" customWidth="1"/>
    <col min="15372" max="15372" width="10.75" style="20" customWidth="1"/>
    <col min="15373" max="15373" width="12.75" style="20" bestFit="1" customWidth="1"/>
    <col min="15374" max="15617" width="9" style="20"/>
    <col min="15618" max="15618" width="2.875" style="20" customWidth="1"/>
    <col min="15619" max="15619" width="21.625" style="20" customWidth="1"/>
    <col min="15620" max="15620" width="9" style="20"/>
    <col min="15621" max="15621" width="8.5" style="20" customWidth="1"/>
    <col min="15622" max="15622" width="10.875" style="20" bestFit="1" customWidth="1"/>
    <col min="15623" max="15623" width="12.875" style="20" customWidth="1"/>
    <col min="15624" max="15624" width="3.25" style="20" customWidth="1"/>
    <col min="15625" max="15625" width="21.625" style="20" customWidth="1"/>
    <col min="15626" max="15626" width="9" style="20"/>
    <col min="15627" max="15627" width="8.875" style="20" bestFit="1" customWidth="1"/>
    <col min="15628" max="15628" width="10.75" style="20" customWidth="1"/>
    <col min="15629" max="15629" width="12.75" style="20" bestFit="1" customWidth="1"/>
    <col min="15630" max="15873" width="9" style="20"/>
    <col min="15874" max="15874" width="2.875" style="20" customWidth="1"/>
    <col min="15875" max="15875" width="21.625" style="20" customWidth="1"/>
    <col min="15876" max="15876" width="9" style="20"/>
    <col min="15877" max="15877" width="8.5" style="20" customWidth="1"/>
    <col min="15878" max="15878" width="10.875" style="20" bestFit="1" customWidth="1"/>
    <col min="15879" max="15879" width="12.875" style="20" customWidth="1"/>
    <col min="15880" max="15880" width="3.25" style="20" customWidth="1"/>
    <col min="15881" max="15881" width="21.625" style="20" customWidth="1"/>
    <col min="15882" max="15882" width="9" style="20"/>
    <col min="15883" max="15883" width="8.875" style="20" bestFit="1" customWidth="1"/>
    <col min="15884" max="15884" width="10.75" style="20" customWidth="1"/>
    <col min="15885" max="15885" width="12.75" style="20" bestFit="1" customWidth="1"/>
    <col min="15886" max="16129" width="9" style="20"/>
    <col min="16130" max="16130" width="2.875" style="20" customWidth="1"/>
    <col min="16131" max="16131" width="21.625" style="20" customWidth="1"/>
    <col min="16132" max="16132" width="9" style="20"/>
    <col min="16133" max="16133" width="8.5" style="20" customWidth="1"/>
    <col min="16134" max="16134" width="10.875" style="20" bestFit="1" customWidth="1"/>
    <col min="16135" max="16135" width="12.875" style="20" customWidth="1"/>
    <col min="16136" max="16136" width="3.25" style="20" customWidth="1"/>
    <col min="16137" max="16137" width="21.625" style="20" customWidth="1"/>
    <col min="16138" max="16138" width="9" style="20"/>
    <col min="16139" max="16139" width="8.875" style="20" bestFit="1" customWidth="1"/>
    <col min="16140" max="16140" width="10.75" style="20" customWidth="1"/>
    <col min="16141" max="16141" width="12.75" style="20" bestFit="1" customWidth="1"/>
    <col min="16142" max="16384" width="9" style="20"/>
  </cols>
  <sheetData>
    <row r="1" spans="1:14" ht="21.75" customHeight="1" x14ac:dyDescent="0.2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21.75" customHeight="1" x14ac:dyDescent="0.2">
      <c r="A2" s="90" t="s">
        <v>0</v>
      </c>
      <c r="B2" s="91"/>
      <c r="C2" s="91"/>
      <c r="D2" s="91"/>
      <c r="E2" s="91"/>
      <c r="F2" s="91"/>
      <c r="G2" s="92"/>
      <c r="H2" s="93" t="s">
        <v>1</v>
      </c>
      <c r="I2" s="93"/>
      <c r="J2" s="93"/>
      <c r="K2" s="93"/>
      <c r="L2" s="93"/>
      <c r="M2" s="93"/>
      <c r="N2" s="93"/>
    </row>
    <row r="3" spans="1:14" s="56" customFormat="1" ht="21.75" customHeight="1" x14ac:dyDescent="0.2">
      <c r="A3" s="65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2</v>
      </c>
      <c r="I3" s="65" t="s">
        <v>3</v>
      </c>
      <c r="J3" s="65" t="s">
        <v>4</v>
      </c>
      <c r="K3" s="65" t="s">
        <v>5</v>
      </c>
      <c r="L3" s="65" t="s">
        <v>6</v>
      </c>
      <c r="M3" s="65" t="s">
        <v>7</v>
      </c>
      <c r="N3" s="65" t="s">
        <v>9</v>
      </c>
    </row>
    <row r="4" spans="1:14" x14ac:dyDescent="0.3">
      <c r="A4" s="10">
        <v>1</v>
      </c>
      <c r="B4" s="68" t="s">
        <v>37</v>
      </c>
      <c r="C4" s="10" t="s">
        <v>23</v>
      </c>
      <c r="D4" s="24">
        <v>4004</v>
      </c>
      <c r="E4" s="8">
        <v>294620</v>
      </c>
      <c r="F4" s="8">
        <v>8134577.777999999</v>
      </c>
      <c r="G4" s="22" t="s">
        <v>39</v>
      </c>
      <c r="H4" s="10">
        <v>1</v>
      </c>
      <c r="I4" s="5" t="s">
        <v>85</v>
      </c>
      <c r="J4" s="6" t="s">
        <v>77</v>
      </c>
      <c r="K4" s="7">
        <v>7</v>
      </c>
      <c r="L4" s="25">
        <v>15050</v>
      </c>
      <c r="M4" s="25">
        <v>9334357.5600000005</v>
      </c>
      <c r="N4" s="13" t="s">
        <v>75</v>
      </c>
    </row>
    <row r="5" spans="1:14" x14ac:dyDescent="0.2">
      <c r="A5" s="26">
        <v>2</v>
      </c>
      <c r="B5" s="59" t="s">
        <v>38</v>
      </c>
      <c r="C5" s="26" t="s">
        <v>40</v>
      </c>
      <c r="D5" s="81">
        <v>256</v>
      </c>
      <c r="E5" s="49">
        <v>256000</v>
      </c>
      <c r="F5" s="49">
        <v>3293644.8000000003</v>
      </c>
      <c r="G5" s="28" t="s">
        <v>39</v>
      </c>
      <c r="H5" s="26">
        <v>2</v>
      </c>
      <c r="I5" s="29" t="s">
        <v>26</v>
      </c>
      <c r="J5" s="30" t="s">
        <v>23</v>
      </c>
      <c r="K5" s="35">
        <v>743</v>
      </c>
      <c r="L5" s="49">
        <v>26005</v>
      </c>
      <c r="M5" s="49">
        <v>244811.06999999998</v>
      </c>
      <c r="N5" s="31" t="s">
        <v>28</v>
      </c>
    </row>
    <row r="6" spans="1:14" ht="37.5" x14ac:dyDescent="0.3">
      <c r="A6" s="26"/>
      <c r="B6" s="27"/>
      <c r="C6" s="26"/>
      <c r="D6" s="66"/>
      <c r="E6" s="67"/>
      <c r="F6" s="67"/>
      <c r="G6" s="28"/>
      <c r="H6" s="26">
        <v>3</v>
      </c>
      <c r="I6" s="29" t="s">
        <v>22</v>
      </c>
      <c r="J6" s="30" t="s">
        <v>23</v>
      </c>
      <c r="K6" s="35">
        <v>12</v>
      </c>
      <c r="L6" s="49">
        <v>774.91</v>
      </c>
      <c r="M6" s="49">
        <v>132988.44</v>
      </c>
      <c r="N6" s="31" t="s">
        <v>91</v>
      </c>
    </row>
    <row r="7" spans="1:14" ht="19.5" thickBot="1" x14ac:dyDescent="0.25">
      <c r="A7" s="94" t="s">
        <v>10</v>
      </c>
      <c r="B7" s="95"/>
      <c r="C7" s="96"/>
      <c r="D7" s="15">
        <f>SUM(D4:D6)</f>
        <v>4260</v>
      </c>
      <c r="E7" s="16">
        <f>SUM(E4:E6)</f>
        <v>550620</v>
      </c>
      <c r="F7" s="16">
        <f>SUM(F4:F6)</f>
        <v>11428222.578</v>
      </c>
      <c r="G7" s="23"/>
      <c r="H7" s="94" t="s">
        <v>10</v>
      </c>
      <c r="I7" s="95"/>
      <c r="J7" s="96"/>
      <c r="K7" s="17">
        <f>SUM(K4:K6)</f>
        <v>762</v>
      </c>
      <c r="L7" s="17">
        <f>SUM(L4:L6)</f>
        <v>41829.910000000003</v>
      </c>
      <c r="M7" s="17">
        <f>SUM(M4:M6)</f>
        <v>9712157.0700000003</v>
      </c>
      <c r="N7" s="18"/>
    </row>
    <row r="8" spans="1:14" ht="19.5" thickTop="1" x14ac:dyDescent="0.2"/>
  </sheetData>
  <sortState ref="I4:N6">
    <sortCondition descending="1" ref="M4:M6"/>
  </sortState>
  <mergeCells count="5">
    <mergeCell ref="A7:C7"/>
    <mergeCell ref="H7:J7"/>
    <mergeCell ref="A1:N1"/>
    <mergeCell ref="A2:G2"/>
    <mergeCell ref="H2:N2"/>
  </mergeCells>
  <pageMargins left="0.11811023622047245" right="0.11811023622047245" top="0.74803149606299213" bottom="0.74803149606299213" header="0.31496062992125984" footer="0.31496062992125984"/>
  <pageSetup paperSize="9" scale="9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="130" zoomScaleNormal="130" workbookViewId="0">
      <selection activeCell="M10" sqref="M10"/>
    </sheetView>
  </sheetViews>
  <sheetFormatPr defaultRowHeight="18.75" x14ac:dyDescent="0.2"/>
  <cols>
    <col min="1" max="1" width="3.875" style="57" customWidth="1"/>
    <col min="2" max="2" width="14" style="20" bestFit="1" customWidth="1"/>
    <col min="3" max="3" width="5.75" style="57" customWidth="1"/>
    <col min="4" max="4" width="7.875" style="20" bestFit="1" customWidth="1"/>
    <col min="5" max="5" width="10.625" style="20" customWidth="1"/>
    <col min="6" max="6" width="13.125" style="20" customWidth="1"/>
    <col min="7" max="7" width="12" style="57" customWidth="1"/>
    <col min="8" max="8" width="3.25" style="57" customWidth="1"/>
    <col min="9" max="9" width="15.375" style="20" customWidth="1"/>
    <col min="10" max="10" width="6.5" style="57" customWidth="1"/>
    <col min="11" max="11" width="10" style="20" bestFit="1" customWidth="1"/>
    <col min="12" max="12" width="11.5" style="20" bestFit="1" customWidth="1"/>
    <col min="13" max="13" width="13.5" style="20" customWidth="1"/>
    <col min="14" max="14" width="12.25" style="57" customWidth="1"/>
    <col min="15" max="257" width="9" style="20"/>
    <col min="258" max="258" width="2.875" style="20" customWidth="1"/>
    <col min="259" max="259" width="21.625" style="20" customWidth="1"/>
    <col min="260" max="260" width="9" style="20"/>
    <col min="261" max="261" width="8.5" style="20" customWidth="1"/>
    <col min="262" max="262" width="10.875" style="20" bestFit="1" customWidth="1"/>
    <col min="263" max="263" width="12.875" style="20" customWidth="1"/>
    <col min="264" max="264" width="3.25" style="20" customWidth="1"/>
    <col min="265" max="265" width="21.625" style="20" customWidth="1"/>
    <col min="266" max="266" width="9" style="20"/>
    <col min="267" max="267" width="8.875" style="20" bestFit="1" customWidth="1"/>
    <col min="268" max="268" width="10.75" style="20" customWidth="1"/>
    <col min="269" max="269" width="12.75" style="20" bestFit="1" customWidth="1"/>
    <col min="270" max="513" width="9" style="20"/>
    <col min="514" max="514" width="2.875" style="20" customWidth="1"/>
    <col min="515" max="515" width="21.625" style="20" customWidth="1"/>
    <col min="516" max="516" width="9" style="20"/>
    <col min="517" max="517" width="8.5" style="20" customWidth="1"/>
    <col min="518" max="518" width="10.875" style="20" bestFit="1" customWidth="1"/>
    <col min="519" max="519" width="12.875" style="20" customWidth="1"/>
    <col min="520" max="520" width="3.25" style="20" customWidth="1"/>
    <col min="521" max="521" width="21.625" style="20" customWidth="1"/>
    <col min="522" max="522" width="9" style="20"/>
    <col min="523" max="523" width="8.875" style="20" bestFit="1" customWidth="1"/>
    <col min="524" max="524" width="10.75" style="20" customWidth="1"/>
    <col min="525" max="525" width="12.75" style="20" bestFit="1" customWidth="1"/>
    <col min="526" max="769" width="9" style="20"/>
    <col min="770" max="770" width="2.875" style="20" customWidth="1"/>
    <col min="771" max="771" width="21.625" style="20" customWidth="1"/>
    <col min="772" max="772" width="9" style="20"/>
    <col min="773" max="773" width="8.5" style="20" customWidth="1"/>
    <col min="774" max="774" width="10.875" style="20" bestFit="1" customWidth="1"/>
    <col min="775" max="775" width="12.875" style="20" customWidth="1"/>
    <col min="776" max="776" width="3.25" style="20" customWidth="1"/>
    <col min="777" max="777" width="21.625" style="20" customWidth="1"/>
    <col min="778" max="778" width="9" style="20"/>
    <col min="779" max="779" width="8.875" style="20" bestFit="1" customWidth="1"/>
    <col min="780" max="780" width="10.75" style="20" customWidth="1"/>
    <col min="781" max="781" width="12.75" style="20" bestFit="1" customWidth="1"/>
    <col min="782" max="1025" width="9" style="20"/>
    <col min="1026" max="1026" width="2.875" style="20" customWidth="1"/>
    <col min="1027" max="1027" width="21.625" style="20" customWidth="1"/>
    <col min="1028" max="1028" width="9" style="20"/>
    <col min="1029" max="1029" width="8.5" style="20" customWidth="1"/>
    <col min="1030" max="1030" width="10.875" style="20" bestFit="1" customWidth="1"/>
    <col min="1031" max="1031" width="12.875" style="20" customWidth="1"/>
    <col min="1032" max="1032" width="3.25" style="20" customWidth="1"/>
    <col min="1033" max="1033" width="21.625" style="20" customWidth="1"/>
    <col min="1034" max="1034" width="9" style="20"/>
    <col min="1035" max="1035" width="8.875" style="20" bestFit="1" customWidth="1"/>
    <col min="1036" max="1036" width="10.75" style="20" customWidth="1"/>
    <col min="1037" max="1037" width="12.75" style="20" bestFit="1" customWidth="1"/>
    <col min="1038" max="1281" width="9" style="20"/>
    <col min="1282" max="1282" width="2.875" style="20" customWidth="1"/>
    <col min="1283" max="1283" width="21.625" style="20" customWidth="1"/>
    <col min="1284" max="1284" width="9" style="20"/>
    <col min="1285" max="1285" width="8.5" style="20" customWidth="1"/>
    <col min="1286" max="1286" width="10.875" style="20" bestFit="1" customWidth="1"/>
    <col min="1287" max="1287" width="12.875" style="20" customWidth="1"/>
    <col min="1288" max="1288" width="3.25" style="20" customWidth="1"/>
    <col min="1289" max="1289" width="21.625" style="20" customWidth="1"/>
    <col min="1290" max="1290" width="9" style="20"/>
    <col min="1291" max="1291" width="8.875" style="20" bestFit="1" customWidth="1"/>
    <col min="1292" max="1292" width="10.75" style="20" customWidth="1"/>
    <col min="1293" max="1293" width="12.75" style="20" bestFit="1" customWidth="1"/>
    <col min="1294" max="1537" width="9" style="20"/>
    <col min="1538" max="1538" width="2.875" style="20" customWidth="1"/>
    <col min="1539" max="1539" width="21.625" style="20" customWidth="1"/>
    <col min="1540" max="1540" width="9" style="20"/>
    <col min="1541" max="1541" width="8.5" style="20" customWidth="1"/>
    <col min="1542" max="1542" width="10.875" style="20" bestFit="1" customWidth="1"/>
    <col min="1543" max="1543" width="12.875" style="20" customWidth="1"/>
    <col min="1544" max="1544" width="3.25" style="20" customWidth="1"/>
    <col min="1545" max="1545" width="21.625" style="20" customWidth="1"/>
    <col min="1546" max="1546" width="9" style="20"/>
    <col min="1547" max="1547" width="8.875" style="20" bestFit="1" customWidth="1"/>
    <col min="1548" max="1548" width="10.75" style="20" customWidth="1"/>
    <col min="1549" max="1549" width="12.75" style="20" bestFit="1" customWidth="1"/>
    <col min="1550" max="1793" width="9" style="20"/>
    <col min="1794" max="1794" width="2.875" style="20" customWidth="1"/>
    <col min="1795" max="1795" width="21.625" style="20" customWidth="1"/>
    <col min="1796" max="1796" width="9" style="20"/>
    <col min="1797" max="1797" width="8.5" style="20" customWidth="1"/>
    <col min="1798" max="1798" width="10.875" style="20" bestFit="1" customWidth="1"/>
    <col min="1799" max="1799" width="12.875" style="20" customWidth="1"/>
    <col min="1800" max="1800" width="3.25" style="20" customWidth="1"/>
    <col min="1801" max="1801" width="21.625" style="20" customWidth="1"/>
    <col min="1802" max="1802" width="9" style="20"/>
    <col min="1803" max="1803" width="8.875" style="20" bestFit="1" customWidth="1"/>
    <col min="1804" max="1804" width="10.75" style="20" customWidth="1"/>
    <col min="1805" max="1805" width="12.75" style="20" bestFit="1" customWidth="1"/>
    <col min="1806" max="2049" width="9" style="20"/>
    <col min="2050" max="2050" width="2.875" style="20" customWidth="1"/>
    <col min="2051" max="2051" width="21.625" style="20" customWidth="1"/>
    <col min="2052" max="2052" width="9" style="20"/>
    <col min="2053" max="2053" width="8.5" style="20" customWidth="1"/>
    <col min="2054" max="2054" width="10.875" style="20" bestFit="1" customWidth="1"/>
    <col min="2055" max="2055" width="12.875" style="20" customWidth="1"/>
    <col min="2056" max="2056" width="3.25" style="20" customWidth="1"/>
    <col min="2057" max="2057" width="21.625" style="20" customWidth="1"/>
    <col min="2058" max="2058" width="9" style="20"/>
    <col min="2059" max="2059" width="8.875" style="20" bestFit="1" customWidth="1"/>
    <col min="2060" max="2060" width="10.75" style="20" customWidth="1"/>
    <col min="2061" max="2061" width="12.75" style="20" bestFit="1" customWidth="1"/>
    <col min="2062" max="2305" width="9" style="20"/>
    <col min="2306" max="2306" width="2.875" style="20" customWidth="1"/>
    <col min="2307" max="2307" width="21.625" style="20" customWidth="1"/>
    <col min="2308" max="2308" width="9" style="20"/>
    <col min="2309" max="2309" width="8.5" style="20" customWidth="1"/>
    <col min="2310" max="2310" width="10.875" style="20" bestFit="1" customWidth="1"/>
    <col min="2311" max="2311" width="12.875" style="20" customWidth="1"/>
    <col min="2312" max="2312" width="3.25" style="20" customWidth="1"/>
    <col min="2313" max="2313" width="21.625" style="20" customWidth="1"/>
    <col min="2314" max="2314" width="9" style="20"/>
    <col min="2315" max="2315" width="8.875" style="20" bestFit="1" customWidth="1"/>
    <col min="2316" max="2316" width="10.75" style="20" customWidth="1"/>
    <col min="2317" max="2317" width="12.75" style="20" bestFit="1" customWidth="1"/>
    <col min="2318" max="2561" width="9" style="20"/>
    <col min="2562" max="2562" width="2.875" style="20" customWidth="1"/>
    <col min="2563" max="2563" width="21.625" style="20" customWidth="1"/>
    <col min="2564" max="2564" width="9" style="20"/>
    <col min="2565" max="2565" width="8.5" style="20" customWidth="1"/>
    <col min="2566" max="2566" width="10.875" style="20" bestFit="1" customWidth="1"/>
    <col min="2567" max="2567" width="12.875" style="20" customWidth="1"/>
    <col min="2568" max="2568" width="3.25" style="20" customWidth="1"/>
    <col min="2569" max="2569" width="21.625" style="20" customWidth="1"/>
    <col min="2570" max="2570" width="9" style="20"/>
    <col min="2571" max="2571" width="8.875" style="20" bestFit="1" customWidth="1"/>
    <col min="2572" max="2572" width="10.75" style="20" customWidth="1"/>
    <col min="2573" max="2573" width="12.75" style="20" bestFit="1" customWidth="1"/>
    <col min="2574" max="2817" width="9" style="20"/>
    <col min="2818" max="2818" width="2.875" style="20" customWidth="1"/>
    <col min="2819" max="2819" width="21.625" style="20" customWidth="1"/>
    <col min="2820" max="2820" width="9" style="20"/>
    <col min="2821" max="2821" width="8.5" style="20" customWidth="1"/>
    <col min="2822" max="2822" width="10.875" style="20" bestFit="1" customWidth="1"/>
    <col min="2823" max="2823" width="12.875" style="20" customWidth="1"/>
    <col min="2824" max="2824" width="3.25" style="20" customWidth="1"/>
    <col min="2825" max="2825" width="21.625" style="20" customWidth="1"/>
    <col min="2826" max="2826" width="9" style="20"/>
    <col min="2827" max="2827" width="8.875" style="20" bestFit="1" customWidth="1"/>
    <col min="2828" max="2828" width="10.75" style="20" customWidth="1"/>
    <col min="2829" max="2829" width="12.75" style="20" bestFit="1" customWidth="1"/>
    <col min="2830" max="3073" width="9" style="20"/>
    <col min="3074" max="3074" width="2.875" style="20" customWidth="1"/>
    <col min="3075" max="3075" width="21.625" style="20" customWidth="1"/>
    <col min="3076" max="3076" width="9" style="20"/>
    <col min="3077" max="3077" width="8.5" style="20" customWidth="1"/>
    <col min="3078" max="3078" width="10.875" style="20" bestFit="1" customWidth="1"/>
    <col min="3079" max="3079" width="12.875" style="20" customWidth="1"/>
    <col min="3080" max="3080" width="3.25" style="20" customWidth="1"/>
    <col min="3081" max="3081" width="21.625" style="20" customWidth="1"/>
    <col min="3082" max="3082" width="9" style="20"/>
    <col min="3083" max="3083" width="8.875" style="20" bestFit="1" customWidth="1"/>
    <col min="3084" max="3084" width="10.75" style="20" customWidth="1"/>
    <col min="3085" max="3085" width="12.75" style="20" bestFit="1" customWidth="1"/>
    <col min="3086" max="3329" width="9" style="20"/>
    <col min="3330" max="3330" width="2.875" style="20" customWidth="1"/>
    <col min="3331" max="3331" width="21.625" style="20" customWidth="1"/>
    <col min="3332" max="3332" width="9" style="20"/>
    <col min="3333" max="3333" width="8.5" style="20" customWidth="1"/>
    <col min="3334" max="3334" width="10.875" style="20" bestFit="1" customWidth="1"/>
    <col min="3335" max="3335" width="12.875" style="20" customWidth="1"/>
    <col min="3336" max="3336" width="3.25" style="20" customWidth="1"/>
    <col min="3337" max="3337" width="21.625" style="20" customWidth="1"/>
    <col min="3338" max="3338" width="9" style="20"/>
    <col min="3339" max="3339" width="8.875" style="20" bestFit="1" customWidth="1"/>
    <col min="3340" max="3340" width="10.75" style="20" customWidth="1"/>
    <col min="3341" max="3341" width="12.75" style="20" bestFit="1" customWidth="1"/>
    <col min="3342" max="3585" width="9" style="20"/>
    <col min="3586" max="3586" width="2.875" style="20" customWidth="1"/>
    <col min="3587" max="3587" width="21.625" style="20" customWidth="1"/>
    <col min="3588" max="3588" width="9" style="20"/>
    <col min="3589" max="3589" width="8.5" style="20" customWidth="1"/>
    <col min="3590" max="3590" width="10.875" style="20" bestFit="1" customWidth="1"/>
    <col min="3591" max="3591" width="12.875" style="20" customWidth="1"/>
    <col min="3592" max="3592" width="3.25" style="20" customWidth="1"/>
    <col min="3593" max="3593" width="21.625" style="20" customWidth="1"/>
    <col min="3594" max="3594" width="9" style="20"/>
    <col min="3595" max="3595" width="8.875" style="20" bestFit="1" customWidth="1"/>
    <col min="3596" max="3596" width="10.75" style="20" customWidth="1"/>
    <col min="3597" max="3597" width="12.75" style="20" bestFit="1" customWidth="1"/>
    <col min="3598" max="3841" width="9" style="20"/>
    <col min="3842" max="3842" width="2.875" style="20" customWidth="1"/>
    <col min="3843" max="3843" width="21.625" style="20" customWidth="1"/>
    <col min="3844" max="3844" width="9" style="20"/>
    <col min="3845" max="3845" width="8.5" style="20" customWidth="1"/>
    <col min="3846" max="3846" width="10.875" style="20" bestFit="1" customWidth="1"/>
    <col min="3847" max="3847" width="12.875" style="20" customWidth="1"/>
    <col min="3848" max="3848" width="3.25" style="20" customWidth="1"/>
    <col min="3849" max="3849" width="21.625" style="20" customWidth="1"/>
    <col min="3850" max="3850" width="9" style="20"/>
    <col min="3851" max="3851" width="8.875" style="20" bestFit="1" customWidth="1"/>
    <col min="3852" max="3852" width="10.75" style="20" customWidth="1"/>
    <col min="3853" max="3853" width="12.75" style="20" bestFit="1" customWidth="1"/>
    <col min="3854" max="4097" width="9" style="20"/>
    <col min="4098" max="4098" width="2.875" style="20" customWidth="1"/>
    <col min="4099" max="4099" width="21.625" style="20" customWidth="1"/>
    <col min="4100" max="4100" width="9" style="20"/>
    <col min="4101" max="4101" width="8.5" style="20" customWidth="1"/>
    <col min="4102" max="4102" width="10.875" style="20" bestFit="1" customWidth="1"/>
    <col min="4103" max="4103" width="12.875" style="20" customWidth="1"/>
    <col min="4104" max="4104" width="3.25" style="20" customWidth="1"/>
    <col min="4105" max="4105" width="21.625" style="20" customWidth="1"/>
    <col min="4106" max="4106" width="9" style="20"/>
    <col min="4107" max="4107" width="8.875" style="20" bestFit="1" customWidth="1"/>
    <col min="4108" max="4108" width="10.75" style="20" customWidth="1"/>
    <col min="4109" max="4109" width="12.75" style="20" bestFit="1" customWidth="1"/>
    <col min="4110" max="4353" width="9" style="20"/>
    <col min="4354" max="4354" width="2.875" style="20" customWidth="1"/>
    <col min="4355" max="4355" width="21.625" style="20" customWidth="1"/>
    <col min="4356" max="4356" width="9" style="20"/>
    <col min="4357" max="4357" width="8.5" style="20" customWidth="1"/>
    <col min="4358" max="4358" width="10.875" style="20" bestFit="1" customWidth="1"/>
    <col min="4359" max="4359" width="12.875" style="20" customWidth="1"/>
    <col min="4360" max="4360" width="3.25" style="20" customWidth="1"/>
    <col min="4361" max="4361" width="21.625" style="20" customWidth="1"/>
    <col min="4362" max="4362" width="9" style="20"/>
    <col min="4363" max="4363" width="8.875" style="20" bestFit="1" customWidth="1"/>
    <col min="4364" max="4364" width="10.75" style="20" customWidth="1"/>
    <col min="4365" max="4365" width="12.75" style="20" bestFit="1" customWidth="1"/>
    <col min="4366" max="4609" width="9" style="20"/>
    <col min="4610" max="4610" width="2.875" style="20" customWidth="1"/>
    <col min="4611" max="4611" width="21.625" style="20" customWidth="1"/>
    <col min="4612" max="4612" width="9" style="20"/>
    <col min="4613" max="4613" width="8.5" style="20" customWidth="1"/>
    <col min="4614" max="4614" width="10.875" style="20" bestFit="1" customWidth="1"/>
    <col min="4615" max="4615" width="12.875" style="20" customWidth="1"/>
    <col min="4616" max="4616" width="3.25" style="20" customWidth="1"/>
    <col min="4617" max="4617" width="21.625" style="20" customWidth="1"/>
    <col min="4618" max="4618" width="9" style="20"/>
    <col min="4619" max="4619" width="8.875" style="20" bestFit="1" customWidth="1"/>
    <col min="4620" max="4620" width="10.75" style="20" customWidth="1"/>
    <col min="4621" max="4621" width="12.75" style="20" bestFit="1" customWidth="1"/>
    <col min="4622" max="4865" width="9" style="20"/>
    <col min="4866" max="4866" width="2.875" style="20" customWidth="1"/>
    <col min="4867" max="4867" width="21.625" style="20" customWidth="1"/>
    <col min="4868" max="4868" width="9" style="20"/>
    <col min="4869" max="4869" width="8.5" style="20" customWidth="1"/>
    <col min="4870" max="4870" width="10.875" style="20" bestFit="1" customWidth="1"/>
    <col min="4871" max="4871" width="12.875" style="20" customWidth="1"/>
    <col min="4872" max="4872" width="3.25" style="20" customWidth="1"/>
    <col min="4873" max="4873" width="21.625" style="20" customWidth="1"/>
    <col min="4874" max="4874" width="9" style="20"/>
    <col min="4875" max="4875" width="8.875" style="20" bestFit="1" customWidth="1"/>
    <col min="4876" max="4876" width="10.75" style="20" customWidth="1"/>
    <col min="4877" max="4877" width="12.75" style="20" bestFit="1" customWidth="1"/>
    <col min="4878" max="5121" width="9" style="20"/>
    <col min="5122" max="5122" width="2.875" style="20" customWidth="1"/>
    <col min="5123" max="5123" width="21.625" style="20" customWidth="1"/>
    <col min="5124" max="5124" width="9" style="20"/>
    <col min="5125" max="5125" width="8.5" style="20" customWidth="1"/>
    <col min="5126" max="5126" width="10.875" style="20" bestFit="1" customWidth="1"/>
    <col min="5127" max="5127" width="12.875" style="20" customWidth="1"/>
    <col min="5128" max="5128" width="3.25" style="20" customWidth="1"/>
    <col min="5129" max="5129" width="21.625" style="20" customWidth="1"/>
    <col min="5130" max="5130" width="9" style="20"/>
    <col min="5131" max="5131" width="8.875" style="20" bestFit="1" customWidth="1"/>
    <col min="5132" max="5132" width="10.75" style="20" customWidth="1"/>
    <col min="5133" max="5133" width="12.75" style="20" bestFit="1" customWidth="1"/>
    <col min="5134" max="5377" width="9" style="20"/>
    <col min="5378" max="5378" width="2.875" style="20" customWidth="1"/>
    <col min="5379" max="5379" width="21.625" style="20" customWidth="1"/>
    <col min="5380" max="5380" width="9" style="20"/>
    <col min="5381" max="5381" width="8.5" style="20" customWidth="1"/>
    <col min="5382" max="5382" width="10.875" style="20" bestFit="1" customWidth="1"/>
    <col min="5383" max="5383" width="12.875" style="20" customWidth="1"/>
    <col min="5384" max="5384" width="3.25" style="20" customWidth="1"/>
    <col min="5385" max="5385" width="21.625" style="20" customWidth="1"/>
    <col min="5386" max="5386" width="9" style="20"/>
    <col min="5387" max="5387" width="8.875" style="20" bestFit="1" customWidth="1"/>
    <col min="5388" max="5388" width="10.75" style="20" customWidth="1"/>
    <col min="5389" max="5389" width="12.75" style="20" bestFit="1" customWidth="1"/>
    <col min="5390" max="5633" width="9" style="20"/>
    <col min="5634" max="5634" width="2.875" style="20" customWidth="1"/>
    <col min="5635" max="5635" width="21.625" style="20" customWidth="1"/>
    <col min="5636" max="5636" width="9" style="20"/>
    <col min="5637" max="5637" width="8.5" style="20" customWidth="1"/>
    <col min="5638" max="5638" width="10.875" style="20" bestFit="1" customWidth="1"/>
    <col min="5639" max="5639" width="12.875" style="20" customWidth="1"/>
    <col min="5640" max="5640" width="3.25" style="20" customWidth="1"/>
    <col min="5641" max="5641" width="21.625" style="20" customWidth="1"/>
    <col min="5642" max="5642" width="9" style="20"/>
    <col min="5643" max="5643" width="8.875" style="20" bestFit="1" customWidth="1"/>
    <col min="5644" max="5644" width="10.75" style="20" customWidth="1"/>
    <col min="5645" max="5645" width="12.75" style="20" bestFit="1" customWidth="1"/>
    <col min="5646" max="5889" width="9" style="20"/>
    <col min="5890" max="5890" width="2.875" style="20" customWidth="1"/>
    <col min="5891" max="5891" width="21.625" style="20" customWidth="1"/>
    <col min="5892" max="5892" width="9" style="20"/>
    <col min="5893" max="5893" width="8.5" style="20" customWidth="1"/>
    <col min="5894" max="5894" width="10.875" style="20" bestFit="1" customWidth="1"/>
    <col min="5895" max="5895" width="12.875" style="20" customWidth="1"/>
    <col min="5896" max="5896" width="3.25" style="20" customWidth="1"/>
    <col min="5897" max="5897" width="21.625" style="20" customWidth="1"/>
    <col min="5898" max="5898" width="9" style="20"/>
    <col min="5899" max="5899" width="8.875" style="20" bestFit="1" customWidth="1"/>
    <col min="5900" max="5900" width="10.75" style="20" customWidth="1"/>
    <col min="5901" max="5901" width="12.75" style="20" bestFit="1" customWidth="1"/>
    <col min="5902" max="6145" width="9" style="20"/>
    <col min="6146" max="6146" width="2.875" style="20" customWidth="1"/>
    <col min="6147" max="6147" width="21.625" style="20" customWidth="1"/>
    <col min="6148" max="6148" width="9" style="20"/>
    <col min="6149" max="6149" width="8.5" style="20" customWidth="1"/>
    <col min="6150" max="6150" width="10.875" style="20" bestFit="1" customWidth="1"/>
    <col min="6151" max="6151" width="12.875" style="20" customWidth="1"/>
    <col min="6152" max="6152" width="3.25" style="20" customWidth="1"/>
    <col min="6153" max="6153" width="21.625" style="20" customWidth="1"/>
    <col min="6154" max="6154" width="9" style="20"/>
    <col min="6155" max="6155" width="8.875" style="20" bestFit="1" customWidth="1"/>
    <col min="6156" max="6156" width="10.75" style="20" customWidth="1"/>
    <col min="6157" max="6157" width="12.75" style="20" bestFit="1" customWidth="1"/>
    <col min="6158" max="6401" width="9" style="20"/>
    <col min="6402" max="6402" width="2.875" style="20" customWidth="1"/>
    <col min="6403" max="6403" width="21.625" style="20" customWidth="1"/>
    <col min="6404" max="6404" width="9" style="20"/>
    <col min="6405" max="6405" width="8.5" style="20" customWidth="1"/>
    <col min="6406" max="6406" width="10.875" style="20" bestFit="1" customWidth="1"/>
    <col min="6407" max="6407" width="12.875" style="20" customWidth="1"/>
    <col min="6408" max="6408" width="3.25" style="20" customWidth="1"/>
    <col min="6409" max="6409" width="21.625" style="20" customWidth="1"/>
    <col min="6410" max="6410" width="9" style="20"/>
    <col min="6411" max="6411" width="8.875" style="20" bestFit="1" customWidth="1"/>
    <col min="6412" max="6412" width="10.75" style="20" customWidth="1"/>
    <col min="6413" max="6413" width="12.75" style="20" bestFit="1" customWidth="1"/>
    <col min="6414" max="6657" width="9" style="20"/>
    <col min="6658" max="6658" width="2.875" style="20" customWidth="1"/>
    <col min="6659" max="6659" width="21.625" style="20" customWidth="1"/>
    <col min="6660" max="6660" width="9" style="20"/>
    <col min="6661" max="6661" width="8.5" style="20" customWidth="1"/>
    <col min="6662" max="6662" width="10.875" style="20" bestFit="1" customWidth="1"/>
    <col min="6663" max="6663" width="12.875" style="20" customWidth="1"/>
    <col min="6664" max="6664" width="3.25" style="20" customWidth="1"/>
    <col min="6665" max="6665" width="21.625" style="20" customWidth="1"/>
    <col min="6666" max="6666" width="9" style="20"/>
    <col min="6667" max="6667" width="8.875" style="20" bestFit="1" customWidth="1"/>
    <col min="6668" max="6668" width="10.75" style="20" customWidth="1"/>
    <col min="6669" max="6669" width="12.75" style="20" bestFit="1" customWidth="1"/>
    <col min="6670" max="6913" width="9" style="20"/>
    <col min="6914" max="6914" width="2.875" style="20" customWidth="1"/>
    <col min="6915" max="6915" width="21.625" style="20" customWidth="1"/>
    <col min="6916" max="6916" width="9" style="20"/>
    <col min="6917" max="6917" width="8.5" style="20" customWidth="1"/>
    <col min="6918" max="6918" width="10.875" style="20" bestFit="1" customWidth="1"/>
    <col min="6919" max="6919" width="12.875" style="20" customWidth="1"/>
    <col min="6920" max="6920" width="3.25" style="20" customWidth="1"/>
    <col min="6921" max="6921" width="21.625" style="20" customWidth="1"/>
    <col min="6922" max="6922" width="9" style="20"/>
    <col min="6923" max="6923" width="8.875" style="20" bestFit="1" customWidth="1"/>
    <col min="6924" max="6924" width="10.75" style="20" customWidth="1"/>
    <col min="6925" max="6925" width="12.75" style="20" bestFit="1" customWidth="1"/>
    <col min="6926" max="7169" width="9" style="20"/>
    <col min="7170" max="7170" width="2.875" style="20" customWidth="1"/>
    <col min="7171" max="7171" width="21.625" style="20" customWidth="1"/>
    <col min="7172" max="7172" width="9" style="20"/>
    <col min="7173" max="7173" width="8.5" style="20" customWidth="1"/>
    <col min="7174" max="7174" width="10.875" style="20" bestFit="1" customWidth="1"/>
    <col min="7175" max="7175" width="12.875" style="20" customWidth="1"/>
    <col min="7176" max="7176" width="3.25" style="20" customWidth="1"/>
    <col min="7177" max="7177" width="21.625" style="20" customWidth="1"/>
    <col min="7178" max="7178" width="9" style="20"/>
    <col min="7179" max="7179" width="8.875" style="20" bestFit="1" customWidth="1"/>
    <col min="7180" max="7180" width="10.75" style="20" customWidth="1"/>
    <col min="7181" max="7181" width="12.75" style="20" bestFit="1" customWidth="1"/>
    <col min="7182" max="7425" width="9" style="20"/>
    <col min="7426" max="7426" width="2.875" style="20" customWidth="1"/>
    <col min="7427" max="7427" width="21.625" style="20" customWidth="1"/>
    <col min="7428" max="7428" width="9" style="20"/>
    <col min="7429" max="7429" width="8.5" style="20" customWidth="1"/>
    <col min="7430" max="7430" width="10.875" style="20" bestFit="1" customWidth="1"/>
    <col min="7431" max="7431" width="12.875" style="20" customWidth="1"/>
    <col min="7432" max="7432" width="3.25" style="20" customWidth="1"/>
    <col min="7433" max="7433" width="21.625" style="20" customWidth="1"/>
    <col min="7434" max="7434" width="9" style="20"/>
    <col min="7435" max="7435" width="8.875" style="20" bestFit="1" customWidth="1"/>
    <col min="7436" max="7436" width="10.75" style="20" customWidth="1"/>
    <col min="7437" max="7437" width="12.75" style="20" bestFit="1" customWidth="1"/>
    <col min="7438" max="7681" width="9" style="20"/>
    <col min="7682" max="7682" width="2.875" style="20" customWidth="1"/>
    <col min="7683" max="7683" width="21.625" style="20" customWidth="1"/>
    <col min="7684" max="7684" width="9" style="20"/>
    <col min="7685" max="7685" width="8.5" style="20" customWidth="1"/>
    <col min="7686" max="7686" width="10.875" style="20" bestFit="1" customWidth="1"/>
    <col min="7687" max="7687" width="12.875" style="20" customWidth="1"/>
    <col min="7688" max="7688" width="3.25" style="20" customWidth="1"/>
    <col min="7689" max="7689" width="21.625" style="20" customWidth="1"/>
    <col min="7690" max="7690" width="9" style="20"/>
    <col min="7691" max="7691" width="8.875" style="20" bestFit="1" customWidth="1"/>
    <col min="7692" max="7692" width="10.75" style="20" customWidth="1"/>
    <col min="7693" max="7693" width="12.75" style="20" bestFit="1" customWidth="1"/>
    <col min="7694" max="7937" width="9" style="20"/>
    <col min="7938" max="7938" width="2.875" style="20" customWidth="1"/>
    <col min="7939" max="7939" width="21.625" style="20" customWidth="1"/>
    <col min="7940" max="7940" width="9" style="20"/>
    <col min="7941" max="7941" width="8.5" style="20" customWidth="1"/>
    <col min="7942" max="7942" width="10.875" style="20" bestFit="1" customWidth="1"/>
    <col min="7943" max="7943" width="12.875" style="20" customWidth="1"/>
    <col min="7944" max="7944" width="3.25" style="20" customWidth="1"/>
    <col min="7945" max="7945" width="21.625" style="20" customWidth="1"/>
    <col min="7946" max="7946" width="9" style="20"/>
    <col min="7947" max="7947" width="8.875" style="20" bestFit="1" customWidth="1"/>
    <col min="7948" max="7948" width="10.75" style="20" customWidth="1"/>
    <col min="7949" max="7949" width="12.75" style="20" bestFit="1" customWidth="1"/>
    <col min="7950" max="8193" width="9" style="20"/>
    <col min="8194" max="8194" width="2.875" style="20" customWidth="1"/>
    <col min="8195" max="8195" width="21.625" style="20" customWidth="1"/>
    <col min="8196" max="8196" width="9" style="20"/>
    <col min="8197" max="8197" width="8.5" style="20" customWidth="1"/>
    <col min="8198" max="8198" width="10.875" style="20" bestFit="1" customWidth="1"/>
    <col min="8199" max="8199" width="12.875" style="20" customWidth="1"/>
    <col min="8200" max="8200" width="3.25" style="20" customWidth="1"/>
    <col min="8201" max="8201" width="21.625" style="20" customWidth="1"/>
    <col min="8202" max="8202" width="9" style="20"/>
    <col min="8203" max="8203" width="8.875" style="20" bestFit="1" customWidth="1"/>
    <col min="8204" max="8204" width="10.75" style="20" customWidth="1"/>
    <col min="8205" max="8205" width="12.75" style="20" bestFit="1" customWidth="1"/>
    <col min="8206" max="8449" width="9" style="20"/>
    <col min="8450" max="8450" width="2.875" style="20" customWidth="1"/>
    <col min="8451" max="8451" width="21.625" style="20" customWidth="1"/>
    <col min="8452" max="8452" width="9" style="20"/>
    <col min="8453" max="8453" width="8.5" style="20" customWidth="1"/>
    <col min="8454" max="8454" width="10.875" style="20" bestFit="1" customWidth="1"/>
    <col min="8455" max="8455" width="12.875" style="20" customWidth="1"/>
    <col min="8456" max="8456" width="3.25" style="20" customWidth="1"/>
    <col min="8457" max="8457" width="21.625" style="20" customWidth="1"/>
    <col min="8458" max="8458" width="9" style="20"/>
    <col min="8459" max="8459" width="8.875" style="20" bestFit="1" customWidth="1"/>
    <col min="8460" max="8460" width="10.75" style="20" customWidth="1"/>
    <col min="8461" max="8461" width="12.75" style="20" bestFit="1" customWidth="1"/>
    <col min="8462" max="8705" width="9" style="20"/>
    <col min="8706" max="8706" width="2.875" style="20" customWidth="1"/>
    <col min="8707" max="8707" width="21.625" style="20" customWidth="1"/>
    <col min="8708" max="8708" width="9" style="20"/>
    <col min="8709" max="8709" width="8.5" style="20" customWidth="1"/>
    <col min="8710" max="8710" width="10.875" style="20" bestFit="1" customWidth="1"/>
    <col min="8711" max="8711" width="12.875" style="20" customWidth="1"/>
    <col min="8712" max="8712" width="3.25" style="20" customWidth="1"/>
    <col min="8713" max="8713" width="21.625" style="20" customWidth="1"/>
    <col min="8714" max="8714" width="9" style="20"/>
    <col min="8715" max="8715" width="8.875" style="20" bestFit="1" customWidth="1"/>
    <col min="8716" max="8716" width="10.75" style="20" customWidth="1"/>
    <col min="8717" max="8717" width="12.75" style="20" bestFit="1" customWidth="1"/>
    <col min="8718" max="8961" width="9" style="20"/>
    <col min="8962" max="8962" width="2.875" style="20" customWidth="1"/>
    <col min="8963" max="8963" width="21.625" style="20" customWidth="1"/>
    <col min="8964" max="8964" width="9" style="20"/>
    <col min="8965" max="8965" width="8.5" style="20" customWidth="1"/>
    <col min="8966" max="8966" width="10.875" style="20" bestFit="1" customWidth="1"/>
    <col min="8967" max="8967" width="12.875" style="20" customWidth="1"/>
    <col min="8968" max="8968" width="3.25" style="20" customWidth="1"/>
    <col min="8969" max="8969" width="21.625" style="20" customWidth="1"/>
    <col min="8970" max="8970" width="9" style="20"/>
    <col min="8971" max="8971" width="8.875" style="20" bestFit="1" customWidth="1"/>
    <col min="8972" max="8972" width="10.75" style="20" customWidth="1"/>
    <col min="8973" max="8973" width="12.75" style="20" bestFit="1" customWidth="1"/>
    <col min="8974" max="9217" width="9" style="20"/>
    <col min="9218" max="9218" width="2.875" style="20" customWidth="1"/>
    <col min="9219" max="9219" width="21.625" style="20" customWidth="1"/>
    <col min="9220" max="9220" width="9" style="20"/>
    <col min="9221" max="9221" width="8.5" style="20" customWidth="1"/>
    <col min="9222" max="9222" width="10.875" style="20" bestFit="1" customWidth="1"/>
    <col min="9223" max="9223" width="12.875" style="20" customWidth="1"/>
    <col min="9224" max="9224" width="3.25" style="20" customWidth="1"/>
    <col min="9225" max="9225" width="21.625" style="20" customWidth="1"/>
    <col min="9226" max="9226" width="9" style="20"/>
    <col min="9227" max="9227" width="8.875" style="20" bestFit="1" customWidth="1"/>
    <col min="9228" max="9228" width="10.75" style="20" customWidth="1"/>
    <col min="9229" max="9229" width="12.75" style="20" bestFit="1" customWidth="1"/>
    <col min="9230" max="9473" width="9" style="20"/>
    <col min="9474" max="9474" width="2.875" style="20" customWidth="1"/>
    <col min="9475" max="9475" width="21.625" style="20" customWidth="1"/>
    <col min="9476" max="9476" width="9" style="20"/>
    <col min="9477" max="9477" width="8.5" style="20" customWidth="1"/>
    <col min="9478" max="9478" width="10.875" style="20" bestFit="1" customWidth="1"/>
    <col min="9479" max="9479" width="12.875" style="20" customWidth="1"/>
    <col min="9480" max="9480" width="3.25" style="20" customWidth="1"/>
    <col min="9481" max="9481" width="21.625" style="20" customWidth="1"/>
    <col min="9482" max="9482" width="9" style="20"/>
    <col min="9483" max="9483" width="8.875" style="20" bestFit="1" customWidth="1"/>
    <col min="9484" max="9484" width="10.75" style="20" customWidth="1"/>
    <col min="9485" max="9485" width="12.75" style="20" bestFit="1" customWidth="1"/>
    <col min="9486" max="9729" width="9" style="20"/>
    <col min="9730" max="9730" width="2.875" style="20" customWidth="1"/>
    <col min="9731" max="9731" width="21.625" style="20" customWidth="1"/>
    <col min="9732" max="9732" width="9" style="20"/>
    <col min="9733" max="9733" width="8.5" style="20" customWidth="1"/>
    <col min="9734" max="9734" width="10.875" style="20" bestFit="1" customWidth="1"/>
    <col min="9735" max="9735" width="12.875" style="20" customWidth="1"/>
    <col min="9736" max="9736" width="3.25" style="20" customWidth="1"/>
    <col min="9737" max="9737" width="21.625" style="20" customWidth="1"/>
    <col min="9738" max="9738" width="9" style="20"/>
    <col min="9739" max="9739" width="8.875" style="20" bestFit="1" customWidth="1"/>
    <col min="9740" max="9740" width="10.75" style="20" customWidth="1"/>
    <col min="9741" max="9741" width="12.75" style="20" bestFit="1" customWidth="1"/>
    <col min="9742" max="9985" width="9" style="20"/>
    <col min="9986" max="9986" width="2.875" style="20" customWidth="1"/>
    <col min="9987" max="9987" width="21.625" style="20" customWidth="1"/>
    <col min="9988" max="9988" width="9" style="20"/>
    <col min="9989" max="9989" width="8.5" style="20" customWidth="1"/>
    <col min="9990" max="9990" width="10.875" style="20" bestFit="1" customWidth="1"/>
    <col min="9991" max="9991" width="12.875" style="20" customWidth="1"/>
    <col min="9992" max="9992" width="3.25" style="20" customWidth="1"/>
    <col min="9993" max="9993" width="21.625" style="20" customWidth="1"/>
    <col min="9994" max="9994" width="9" style="20"/>
    <col min="9995" max="9995" width="8.875" style="20" bestFit="1" customWidth="1"/>
    <col min="9996" max="9996" width="10.75" style="20" customWidth="1"/>
    <col min="9997" max="9997" width="12.75" style="20" bestFit="1" customWidth="1"/>
    <col min="9998" max="10241" width="9" style="20"/>
    <col min="10242" max="10242" width="2.875" style="20" customWidth="1"/>
    <col min="10243" max="10243" width="21.625" style="20" customWidth="1"/>
    <col min="10244" max="10244" width="9" style="20"/>
    <col min="10245" max="10245" width="8.5" style="20" customWidth="1"/>
    <col min="10246" max="10246" width="10.875" style="20" bestFit="1" customWidth="1"/>
    <col min="10247" max="10247" width="12.875" style="20" customWidth="1"/>
    <col min="10248" max="10248" width="3.25" style="20" customWidth="1"/>
    <col min="10249" max="10249" width="21.625" style="20" customWidth="1"/>
    <col min="10250" max="10250" width="9" style="20"/>
    <col min="10251" max="10251" width="8.875" style="20" bestFit="1" customWidth="1"/>
    <col min="10252" max="10252" width="10.75" style="20" customWidth="1"/>
    <col min="10253" max="10253" width="12.75" style="20" bestFit="1" customWidth="1"/>
    <col min="10254" max="10497" width="9" style="20"/>
    <col min="10498" max="10498" width="2.875" style="20" customWidth="1"/>
    <col min="10499" max="10499" width="21.625" style="20" customWidth="1"/>
    <col min="10500" max="10500" width="9" style="20"/>
    <col min="10501" max="10501" width="8.5" style="20" customWidth="1"/>
    <col min="10502" max="10502" width="10.875" style="20" bestFit="1" customWidth="1"/>
    <col min="10503" max="10503" width="12.875" style="20" customWidth="1"/>
    <col min="10504" max="10504" width="3.25" style="20" customWidth="1"/>
    <col min="10505" max="10505" width="21.625" style="20" customWidth="1"/>
    <col min="10506" max="10506" width="9" style="20"/>
    <col min="10507" max="10507" width="8.875" style="20" bestFit="1" customWidth="1"/>
    <col min="10508" max="10508" width="10.75" style="20" customWidth="1"/>
    <col min="10509" max="10509" width="12.75" style="20" bestFit="1" customWidth="1"/>
    <col min="10510" max="10753" width="9" style="20"/>
    <col min="10754" max="10754" width="2.875" style="20" customWidth="1"/>
    <col min="10755" max="10755" width="21.625" style="20" customWidth="1"/>
    <col min="10756" max="10756" width="9" style="20"/>
    <col min="10757" max="10757" width="8.5" style="20" customWidth="1"/>
    <col min="10758" max="10758" width="10.875" style="20" bestFit="1" customWidth="1"/>
    <col min="10759" max="10759" width="12.875" style="20" customWidth="1"/>
    <col min="10760" max="10760" width="3.25" style="20" customWidth="1"/>
    <col min="10761" max="10761" width="21.625" style="20" customWidth="1"/>
    <col min="10762" max="10762" width="9" style="20"/>
    <col min="10763" max="10763" width="8.875" style="20" bestFit="1" customWidth="1"/>
    <col min="10764" max="10764" width="10.75" style="20" customWidth="1"/>
    <col min="10765" max="10765" width="12.75" style="20" bestFit="1" customWidth="1"/>
    <col min="10766" max="11009" width="9" style="20"/>
    <col min="11010" max="11010" width="2.875" style="20" customWidth="1"/>
    <col min="11011" max="11011" width="21.625" style="20" customWidth="1"/>
    <col min="11012" max="11012" width="9" style="20"/>
    <col min="11013" max="11013" width="8.5" style="20" customWidth="1"/>
    <col min="11014" max="11014" width="10.875" style="20" bestFit="1" customWidth="1"/>
    <col min="11015" max="11015" width="12.875" style="20" customWidth="1"/>
    <col min="11016" max="11016" width="3.25" style="20" customWidth="1"/>
    <col min="11017" max="11017" width="21.625" style="20" customWidth="1"/>
    <col min="11018" max="11018" width="9" style="20"/>
    <col min="11019" max="11019" width="8.875" style="20" bestFit="1" customWidth="1"/>
    <col min="11020" max="11020" width="10.75" style="20" customWidth="1"/>
    <col min="11021" max="11021" width="12.75" style="20" bestFit="1" customWidth="1"/>
    <col min="11022" max="11265" width="9" style="20"/>
    <col min="11266" max="11266" width="2.875" style="20" customWidth="1"/>
    <col min="11267" max="11267" width="21.625" style="20" customWidth="1"/>
    <col min="11268" max="11268" width="9" style="20"/>
    <col min="11269" max="11269" width="8.5" style="20" customWidth="1"/>
    <col min="11270" max="11270" width="10.875" style="20" bestFit="1" customWidth="1"/>
    <col min="11271" max="11271" width="12.875" style="20" customWidth="1"/>
    <col min="11272" max="11272" width="3.25" style="20" customWidth="1"/>
    <col min="11273" max="11273" width="21.625" style="20" customWidth="1"/>
    <col min="11274" max="11274" width="9" style="20"/>
    <col min="11275" max="11275" width="8.875" style="20" bestFit="1" customWidth="1"/>
    <col min="11276" max="11276" width="10.75" style="20" customWidth="1"/>
    <col min="11277" max="11277" width="12.75" style="20" bestFit="1" customWidth="1"/>
    <col min="11278" max="11521" width="9" style="20"/>
    <col min="11522" max="11522" width="2.875" style="20" customWidth="1"/>
    <col min="11523" max="11523" width="21.625" style="20" customWidth="1"/>
    <col min="11524" max="11524" width="9" style="20"/>
    <col min="11525" max="11525" width="8.5" style="20" customWidth="1"/>
    <col min="11526" max="11526" width="10.875" style="20" bestFit="1" customWidth="1"/>
    <col min="11527" max="11527" width="12.875" style="20" customWidth="1"/>
    <col min="11528" max="11528" width="3.25" style="20" customWidth="1"/>
    <col min="11529" max="11529" width="21.625" style="20" customWidth="1"/>
    <col min="11530" max="11530" width="9" style="20"/>
    <col min="11531" max="11531" width="8.875" style="20" bestFit="1" customWidth="1"/>
    <col min="11532" max="11532" width="10.75" style="20" customWidth="1"/>
    <col min="11533" max="11533" width="12.75" style="20" bestFit="1" customWidth="1"/>
    <col min="11534" max="11777" width="9" style="20"/>
    <col min="11778" max="11778" width="2.875" style="20" customWidth="1"/>
    <col min="11779" max="11779" width="21.625" style="20" customWidth="1"/>
    <col min="11780" max="11780" width="9" style="20"/>
    <col min="11781" max="11781" width="8.5" style="20" customWidth="1"/>
    <col min="11782" max="11782" width="10.875" style="20" bestFit="1" customWidth="1"/>
    <col min="11783" max="11783" width="12.875" style="20" customWidth="1"/>
    <col min="11784" max="11784" width="3.25" style="20" customWidth="1"/>
    <col min="11785" max="11785" width="21.625" style="20" customWidth="1"/>
    <col min="11786" max="11786" width="9" style="20"/>
    <col min="11787" max="11787" width="8.875" style="20" bestFit="1" customWidth="1"/>
    <col min="11788" max="11788" width="10.75" style="20" customWidth="1"/>
    <col min="11789" max="11789" width="12.75" style="20" bestFit="1" customWidth="1"/>
    <col min="11790" max="12033" width="9" style="20"/>
    <col min="12034" max="12034" width="2.875" style="20" customWidth="1"/>
    <col min="12035" max="12035" width="21.625" style="20" customWidth="1"/>
    <col min="12036" max="12036" width="9" style="20"/>
    <col min="12037" max="12037" width="8.5" style="20" customWidth="1"/>
    <col min="12038" max="12038" width="10.875" style="20" bestFit="1" customWidth="1"/>
    <col min="12039" max="12039" width="12.875" style="20" customWidth="1"/>
    <col min="12040" max="12040" width="3.25" style="20" customWidth="1"/>
    <col min="12041" max="12041" width="21.625" style="20" customWidth="1"/>
    <col min="12042" max="12042" width="9" style="20"/>
    <col min="12043" max="12043" width="8.875" style="20" bestFit="1" customWidth="1"/>
    <col min="12044" max="12044" width="10.75" style="20" customWidth="1"/>
    <col min="12045" max="12045" width="12.75" style="20" bestFit="1" customWidth="1"/>
    <col min="12046" max="12289" width="9" style="20"/>
    <col min="12290" max="12290" width="2.875" style="20" customWidth="1"/>
    <col min="12291" max="12291" width="21.625" style="20" customWidth="1"/>
    <col min="12292" max="12292" width="9" style="20"/>
    <col min="12293" max="12293" width="8.5" style="20" customWidth="1"/>
    <col min="12294" max="12294" width="10.875" style="20" bestFit="1" customWidth="1"/>
    <col min="12295" max="12295" width="12.875" style="20" customWidth="1"/>
    <col min="12296" max="12296" width="3.25" style="20" customWidth="1"/>
    <col min="12297" max="12297" width="21.625" style="20" customWidth="1"/>
    <col min="12298" max="12298" width="9" style="20"/>
    <col min="12299" max="12299" width="8.875" style="20" bestFit="1" customWidth="1"/>
    <col min="12300" max="12300" width="10.75" style="20" customWidth="1"/>
    <col min="12301" max="12301" width="12.75" style="20" bestFit="1" customWidth="1"/>
    <col min="12302" max="12545" width="9" style="20"/>
    <col min="12546" max="12546" width="2.875" style="20" customWidth="1"/>
    <col min="12547" max="12547" width="21.625" style="20" customWidth="1"/>
    <col min="12548" max="12548" width="9" style="20"/>
    <col min="12549" max="12549" width="8.5" style="20" customWidth="1"/>
    <col min="12550" max="12550" width="10.875" style="20" bestFit="1" customWidth="1"/>
    <col min="12551" max="12551" width="12.875" style="20" customWidth="1"/>
    <col min="12552" max="12552" width="3.25" style="20" customWidth="1"/>
    <col min="12553" max="12553" width="21.625" style="20" customWidth="1"/>
    <col min="12554" max="12554" width="9" style="20"/>
    <col min="12555" max="12555" width="8.875" style="20" bestFit="1" customWidth="1"/>
    <col min="12556" max="12556" width="10.75" style="20" customWidth="1"/>
    <col min="12557" max="12557" width="12.75" style="20" bestFit="1" customWidth="1"/>
    <col min="12558" max="12801" width="9" style="20"/>
    <col min="12802" max="12802" width="2.875" style="20" customWidth="1"/>
    <col min="12803" max="12803" width="21.625" style="20" customWidth="1"/>
    <col min="12804" max="12804" width="9" style="20"/>
    <col min="12805" max="12805" width="8.5" style="20" customWidth="1"/>
    <col min="12806" max="12806" width="10.875" style="20" bestFit="1" customWidth="1"/>
    <col min="12807" max="12807" width="12.875" style="20" customWidth="1"/>
    <col min="12808" max="12808" width="3.25" style="20" customWidth="1"/>
    <col min="12809" max="12809" width="21.625" style="20" customWidth="1"/>
    <col min="12810" max="12810" width="9" style="20"/>
    <col min="12811" max="12811" width="8.875" style="20" bestFit="1" customWidth="1"/>
    <col min="12812" max="12812" width="10.75" style="20" customWidth="1"/>
    <col min="12813" max="12813" width="12.75" style="20" bestFit="1" customWidth="1"/>
    <col min="12814" max="13057" width="9" style="20"/>
    <col min="13058" max="13058" width="2.875" style="20" customWidth="1"/>
    <col min="13059" max="13059" width="21.625" style="20" customWidth="1"/>
    <col min="13060" max="13060" width="9" style="20"/>
    <col min="13061" max="13061" width="8.5" style="20" customWidth="1"/>
    <col min="13062" max="13062" width="10.875" style="20" bestFit="1" customWidth="1"/>
    <col min="13063" max="13063" width="12.875" style="20" customWidth="1"/>
    <col min="13064" max="13064" width="3.25" style="20" customWidth="1"/>
    <col min="13065" max="13065" width="21.625" style="20" customWidth="1"/>
    <col min="13066" max="13066" width="9" style="20"/>
    <col min="13067" max="13067" width="8.875" style="20" bestFit="1" customWidth="1"/>
    <col min="13068" max="13068" width="10.75" style="20" customWidth="1"/>
    <col min="13069" max="13069" width="12.75" style="20" bestFit="1" customWidth="1"/>
    <col min="13070" max="13313" width="9" style="20"/>
    <col min="13314" max="13314" width="2.875" style="20" customWidth="1"/>
    <col min="13315" max="13315" width="21.625" style="20" customWidth="1"/>
    <col min="13316" max="13316" width="9" style="20"/>
    <col min="13317" max="13317" width="8.5" style="20" customWidth="1"/>
    <col min="13318" max="13318" width="10.875" style="20" bestFit="1" customWidth="1"/>
    <col min="13319" max="13319" width="12.875" style="20" customWidth="1"/>
    <col min="13320" max="13320" width="3.25" style="20" customWidth="1"/>
    <col min="13321" max="13321" width="21.625" style="20" customWidth="1"/>
    <col min="13322" max="13322" width="9" style="20"/>
    <col min="13323" max="13323" width="8.875" style="20" bestFit="1" customWidth="1"/>
    <col min="13324" max="13324" width="10.75" style="20" customWidth="1"/>
    <col min="13325" max="13325" width="12.75" style="20" bestFit="1" customWidth="1"/>
    <col min="13326" max="13569" width="9" style="20"/>
    <col min="13570" max="13570" width="2.875" style="20" customWidth="1"/>
    <col min="13571" max="13571" width="21.625" style="20" customWidth="1"/>
    <col min="13572" max="13572" width="9" style="20"/>
    <col min="13573" max="13573" width="8.5" style="20" customWidth="1"/>
    <col min="13574" max="13574" width="10.875" style="20" bestFit="1" customWidth="1"/>
    <col min="13575" max="13575" width="12.875" style="20" customWidth="1"/>
    <col min="13576" max="13576" width="3.25" style="20" customWidth="1"/>
    <col min="13577" max="13577" width="21.625" style="20" customWidth="1"/>
    <col min="13578" max="13578" width="9" style="20"/>
    <col min="13579" max="13579" width="8.875" style="20" bestFit="1" customWidth="1"/>
    <col min="13580" max="13580" width="10.75" style="20" customWidth="1"/>
    <col min="13581" max="13581" width="12.75" style="20" bestFit="1" customWidth="1"/>
    <col min="13582" max="13825" width="9" style="20"/>
    <col min="13826" max="13826" width="2.875" style="20" customWidth="1"/>
    <col min="13827" max="13827" width="21.625" style="20" customWidth="1"/>
    <col min="13828" max="13828" width="9" style="20"/>
    <col min="13829" max="13829" width="8.5" style="20" customWidth="1"/>
    <col min="13830" max="13830" width="10.875" style="20" bestFit="1" customWidth="1"/>
    <col min="13831" max="13831" width="12.875" style="20" customWidth="1"/>
    <col min="13832" max="13832" width="3.25" style="20" customWidth="1"/>
    <col min="13833" max="13833" width="21.625" style="20" customWidth="1"/>
    <col min="13834" max="13834" width="9" style="20"/>
    <col min="13835" max="13835" width="8.875" style="20" bestFit="1" customWidth="1"/>
    <col min="13836" max="13836" width="10.75" style="20" customWidth="1"/>
    <col min="13837" max="13837" width="12.75" style="20" bestFit="1" customWidth="1"/>
    <col min="13838" max="14081" width="9" style="20"/>
    <col min="14082" max="14082" width="2.875" style="20" customWidth="1"/>
    <col min="14083" max="14083" width="21.625" style="20" customWidth="1"/>
    <col min="14084" max="14084" width="9" style="20"/>
    <col min="14085" max="14085" width="8.5" style="20" customWidth="1"/>
    <col min="14086" max="14086" width="10.875" style="20" bestFit="1" customWidth="1"/>
    <col min="14087" max="14087" width="12.875" style="20" customWidth="1"/>
    <col min="14088" max="14088" width="3.25" style="20" customWidth="1"/>
    <col min="14089" max="14089" width="21.625" style="20" customWidth="1"/>
    <col min="14090" max="14090" width="9" style="20"/>
    <col min="14091" max="14091" width="8.875" style="20" bestFit="1" customWidth="1"/>
    <col min="14092" max="14092" width="10.75" style="20" customWidth="1"/>
    <col min="14093" max="14093" width="12.75" style="20" bestFit="1" customWidth="1"/>
    <col min="14094" max="14337" width="9" style="20"/>
    <col min="14338" max="14338" width="2.875" style="20" customWidth="1"/>
    <col min="14339" max="14339" width="21.625" style="20" customWidth="1"/>
    <col min="14340" max="14340" width="9" style="20"/>
    <col min="14341" max="14341" width="8.5" style="20" customWidth="1"/>
    <col min="14342" max="14342" width="10.875" style="20" bestFit="1" customWidth="1"/>
    <col min="14343" max="14343" width="12.875" style="20" customWidth="1"/>
    <col min="14344" max="14344" width="3.25" style="20" customWidth="1"/>
    <col min="14345" max="14345" width="21.625" style="20" customWidth="1"/>
    <col min="14346" max="14346" width="9" style="20"/>
    <col min="14347" max="14347" width="8.875" style="20" bestFit="1" customWidth="1"/>
    <col min="14348" max="14348" width="10.75" style="20" customWidth="1"/>
    <col min="14349" max="14349" width="12.75" style="20" bestFit="1" customWidth="1"/>
    <col min="14350" max="14593" width="9" style="20"/>
    <col min="14594" max="14594" width="2.875" style="20" customWidth="1"/>
    <col min="14595" max="14595" width="21.625" style="20" customWidth="1"/>
    <col min="14596" max="14596" width="9" style="20"/>
    <col min="14597" max="14597" width="8.5" style="20" customWidth="1"/>
    <col min="14598" max="14598" width="10.875" style="20" bestFit="1" customWidth="1"/>
    <col min="14599" max="14599" width="12.875" style="20" customWidth="1"/>
    <col min="14600" max="14600" width="3.25" style="20" customWidth="1"/>
    <col min="14601" max="14601" width="21.625" style="20" customWidth="1"/>
    <col min="14602" max="14602" width="9" style="20"/>
    <col min="14603" max="14603" width="8.875" style="20" bestFit="1" customWidth="1"/>
    <col min="14604" max="14604" width="10.75" style="20" customWidth="1"/>
    <col min="14605" max="14605" width="12.75" style="20" bestFit="1" customWidth="1"/>
    <col min="14606" max="14849" width="9" style="20"/>
    <col min="14850" max="14850" width="2.875" style="20" customWidth="1"/>
    <col min="14851" max="14851" width="21.625" style="20" customWidth="1"/>
    <col min="14852" max="14852" width="9" style="20"/>
    <col min="14853" max="14853" width="8.5" style="20" customWidth="1"/>
    <col min="14854" max="14854" width="10.875" style="20" bestFit="1" customWidth="1"/>
    <col min="14855" max="14855" width="12.875" style="20" customWidth="1"/>
    <col min="14856" max="14856" width="3.25" style="20" customWidth="1"/>
    <col min="14857" max="14857" width="21.625" style="20" customWidth="1"/>
    <col min="14858" max="14858" width="9" style="20"/>
    <col min="14859" max="14859" width="8.875" style="20" bestFit="1" customWidth="1"/>
    <col min="14860" max="14860" width="10.75" style="20" customWidth="1"/>
    <col min="14861" max="14861" width="12.75" style="20" bestFit="1" customWidth="1"/>
    <col min="14862" max="15105" width="9" style="20"/>
    <col min="15106" max="15106" width="2.875" style="20" customWidth="1"/>
    <col min="15107" max="15107" width="21.625" style="20" customWidth="1"/>
    <col min="15108" max="15108" width="9" style="20"/>
    <col min="15109" max="15109" width="8.5" style="20" customWidth="1"/>
    <col min="15110" max="15110" width="10.875" style="20" bestFit="1" customWidth="1"/>
    <col min="15111" max="15111" width="12.875" style="20" customWidth="1"/>
    <col min="15112" max="15112" width="3.25" style="20" customWidth="1"/>
    <col min="15113" max="15113" width="21.625" style="20" customWidth="1"/>
    <col min="15114" max="15114" width="9" style="20"/>
    <col min="15115" max="15115" width="8.875" style="20" bestFit="1" customWidth="1"/>
    <col min="15116" max="15116" width="10.75" style="20" customWidth="1"/>
    <col min="15117" max="15117" width="12.75" style="20" bestFit="1" customWidth="1"/>
    <col min="15118" max="15361" width="9" style="20"/>
    <col min="15362" max="15362" width="2.875" style="20" customWidth="1"/>
    <col min="15363" max="15363" width="21.625" style="20" customWidth="1"/>
    <col min="15364" max="15364" width="9" style="20"/>
    <col min="15365" max="15365" width="8.5" style="20" customWidth="1"/>
    <col min="15366" max="15366" width="10.875" style="20" bestFit="1" customWidth="1"/>
    <col min="15367" max="15367" width="12.875" style="20" customWidth="1"/>
    <col min="15368" max="15368" width="3.25" style="20" customWidth="1"/>
    <col min="15369" max="15369" width="21.625" style="20" customWidth="1"/>
    <col min="15370" max="15370" width="9" style="20"/>
    <col min="15371" max="15371" width="8.875" style="20" bestFit="1" customWidth="1"/>
    <col min="15372" max="15372" width="10.75" style="20" customWidth="1"/>
    <col min="15373" max="15373" width="12.75" style="20" bestFit="1" customWidth="1"/>
    <col min="15374" max="15617" width="9" style="20"/>
    <col min="15618" max="15618" width="2.875" style="20" customWidth="1"/>
    <col min="15619" max="15619" width="21.625" style="20" customWidth="1"/>
    <col min="15620" max="15620" width="9" style="20"/>
    <col min="15621" max="15621" width="8.5" style="20" customWidth="1"/>
    <col min="15622" max="15622" width="10.875" style="20" bestFit="1" customWidth="1"/>
    <col min="15623" max="15623" width="12.875" style="20" customWidth="1"/>
    <col min="15624" max="15624" width="3.25" style="20" customWidth="1"/>
    <col min="15625" max="15625" width="21.625" style="20" customWidth="1"/>
    <col min="15626" max="15626" width="9" style="20"/>
    <col min="15627" max="15627" width="8.875" style="20" bestFit="1" customWidth="1"/>
    <col min="15628" max="15628" width="10.75" style="20" customWidth="1"/>
    <col min="15629" max="15629" width="12.75" style="20" bestFit="1" customWidth="1"/>
    <col min="15630" max="15873" width="9" style="20"/>
    <col min="15874" max="15874" width="2.875" style="20" customWidth="1"/>
    <col min="15875" max="15875" width="21.625" style="20" customWidth="1"/>
    <col min="15876" max="15876" width="9" style="20"/>
    <col min="15877" max="15877" width="8.5" style="20" customWidth="1"/>
    <col min="15878" max="15878" width="10.875" style="20" bestFit="1" customWidth="1"/>
    <col min="15879" max="15879" width="12.875" style="20" customWidth="1"/>
    <col min="15880" max="15880" width="3.25" style="20" customWidth="1"/>
    <col min="15881" max="15881" width="21.625" style="20" customWidth="1"/>
    <col min="15882" max="15882" width="9" style="20"/>
    <col min="15883" max="15883" width="8.875" style="20" bestFit="1" customWidth="1"/>
    <col min="15884" max="15884" width="10.75" style="20" customWidth="1"/>
    <col min="15885" max="15885" width="12.75" style="20" bestFit="1" customWidth="1"/>
    <col min="15886" max="16129" width="9" style="20"/>
    <col min="16130" max="16130" width="2.875" style="20" customWidth="1"/>
    <col min="16131" max="16131" width="21.625" style="20" customWidth="1"/>
    <col min="16132" max="16132" width="9" style="20"/>
    <col min="16133" max="16133" width="8.5" style="20" customWidth="1"/>
    <col min="16134" max="16134" width="10.875" style="20" bestFit="1" customWidth="1"/>
    <col min="16135" max="16135" width="12.875" style="20" customWidth="1"/>
    <col min="16136" max="16136" width="3.25" style="20" customWidth="1"/>
    <col min="16137" max="16137" width="21.625" style="20" customWidth="1"/>
    <col min="16138" max="16138" width="9" style="20"/>
    <col min="16139" max="16139" width="8.875" style="20" bestFit="1" customWidth="1"/>
    <col min="16140" max="16140" width="10.75" style="20" customWidth="1"/>
    <col min="16141" max="16141" width="12.75" style="20" bestFit="1" customWidth="1"/>
    <col min="16142" max="16384" width="9" style="20"/>
  </cols>
  <sheetData>
    <row r="1" spans="1:14" ht="21.75" customHeight="1" x14ac:dyDescent="0.2">
      <c r="A1" s="97" t="s">
        <v>17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21.75" customHeight="1" x14ac:dyDescent="0.2">
      <c r="A2" s="90" t="s">
        <v>0</v>
      </c>
      <c r="B2" s="91"/>
      <c r="C2" s="91"/>
      <c r="D2" s="91"/>
      <c r="E2" s="91"/>
      <c r="F2" s="91"/>
      <c r="G2" s="92"/>
      <c r="H2" s="93" t="s">
        <v>1</v>
      </c>
      <c r="I2" s="93"/>
      <c r="J2" s="93"/>
      <c r="K2" s="93"/>
      <c r="L2" s="93"/>
      <c r="M2" s="93"/>
      <c r="N2" s="93"/>
    </row>
    <row r="3" spans="1:14" s="57" customFormat="1" ht="21.75" customHeight="1" x14ac:dyDescent="0.2">
      <c r="A3" s="65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2</v>
      </c>
      <c r="I3" s="65" t="s">
        <v>3</v>
      </c>
      <c r="J3" s="65" t="s">
        <v>4</v>
      </c>
      <c r="K3" s="65" t="s">
        <v>5</v>
      </c>
      <c r="L3" s="65" t="s">
        <v>6</v>
      </c>
      <c r="M3" s="65" t="s">
        <v>7</v>
      </c>
      <c r="N3" s="65" t="s">
        <v>9</v>
      </c>
    </row>
    <row r="4" spans="1:14" x14ac:dyDescent="0.3">
      <c r="A4" s="10">
        <v>1</v>
      </c>
      <c r="B4" s="68" t="s">
        <v>55</v>
      </c>
      <c r="C4" s="10" t="s">
        <v>23</v>
      </c>
      <c r="D4" s="24">
        <v>140</v>
      </c>
      <c r="E4" s="8">
        <v>1400</v>
      </c>
      <c r="F4" s="8">
        <v>413495.46</v>
      </c>
      <c r="G4" s="22" t="s">
        <v>73</v>
      </c>
      <c r="H4" s="10">
        <v>1</v>
      </c>
      <c r="I4" s="5" t="s">
        <v>85</v>
      </c>
      <c r="J4" s="6" t="s">
        <v>77</v>
      </c>
      <c r="K4" s="7">
        <v>8</v>
      </c>
      <c r="L4" s="25">
        <v>17170</v>
      </c>
      <c r="M4" s="25">
        <v>11848810.8576</v>
      </c>
      <c r="N4" s="13" t="s">
        <v>96</v>
      </c>
    </row>
    <row r="5" spans="1:14" x14ac:dyDescent="0.3">
      <c r="A5" s="26"/>
      <c r="B5" s="27"/>
      <c r="C5" s="26"/>
      <c r="D5" s="66"/>
      <c r="E5" s="67"/>
      <c r="F5" s="67"/>
      <c r="G5" s="28"/>
      <c r="H5" s="26">
        <v>2</v>
      </c>
      <c r="I5" s="29" t="s">
        <v>92</v>
      </c>
      <c r="J5" s="30" t="s">
        <v>23</v>
      </c>
      <c r="K5" s="35">
        <v>3</v>
      </c>
      <c r="L5" s="49">
        <v>989</v>
      </c>
      <c r="M5" s="49">
        <v>228078.84500000003</v>
      </c>
      <c r="N5" s="31" t="s">
        <v>35</v>
      </c>
    </row>
    <row r="6" spans="1:14" x14ac:dyDescent="0.3">
      <c r="A6" s="26"/>
      <c r="B6" s="27"/>
      <c r="C6" s="26"/>
      <c r="D6" s="66"/>
      <c r="E6" s="67"/>
      <c r="F6" s="67"/>
      <c r="G6" s="28"/>
      <c r="H6" s="26">
        <v>3</v>
      </c>
      <c r="I6" s="29" t="s">
        <v>63</v>
      </c>
      <c r="J6" s="30" t="s">
        <v>23</v>
      </c>
      <c r="K6" s="35">
        <v>54</v>
      </c>
      <c r="L6" s="49">
        <v>16111</v>
      </c>
      <c r="M6" s="49">
        <v>87785.742500000008</v>
      </c>
      <c r="N6" s="31" t="s">
        <v>32</v>
      </c>
    </row>
    <row r="7" spans="1:14" x14ac:dyDescent="0.3">
      <c r="A7" s="26"/>
      <c r="B7" s="27"/>
      <c r="C7" s="26"/>
      <c r="D7" s="66"/>
      <c r="E7" s="67"/>
      <c r="F7" s="67"/>
      <c r="G7" s="28"/>
      <c r="H7" s="26">
        <v>4</v>
      </c>
      <c r="I7" s="29" t="s">
        <v>93</v>
      </c>
      <c r="J7" s="30" t="s">
        <v>23</v>
      </c>
      <c r="K7" s="35">
        <v>196</v>
      </c>
      <c r="L7" s="49">
        <v>94600</v>
      </c>
      <c r="M7" s="49">
        <v>2122511.5767000001</v>
      </c>
      <c r="N7" s="31" t="s">
        <v>97</v>
      </c>
    </row>
    <row r="8" spans="1:14" x14ac:dyDescent="0.3">
      <c r="A8" s="26"/>
      <c r="B8" s="27"/>
      <c r="C8" s="26"/>
      <c r="D8" s="66"/>
      <c r="E8" s="67"/>
      <c r="F8" s="67"/>
      <c r="G8" s="28"/>
      <c r="H8" s="26">
        <v>5</v>
      </c>
      <c r="I8" s="29" t="s">
        <v>94</v>
      </c>
      <c r="J8" s="30" t="s">
        <v>23</v>
      </c>
      <c r="K8" s="35">
        <v>226</v>
      </c>
      <c r="L8" s="49">
        <v>2005</v>
      </c>
      <c r="M8" s="49">
        <v>1043485.3287000001</v>
      </c>
      <c r="N8" s="31" t="s">
        <v>46</v>
      </c>
    </row>
    <row r="9" spans="1:14" x14ac:dyDescent="0.3">
      <c r="A9" s="26"/>
      <c r="B9" s="27"/>
      <c r="C9" s="26"/>
      <c r="D9" s="66"/>
      <c r="E9" s="67"/>
      <c r="F9" s="67"/>
      <c r="G9" s="28"/>
      <c r="H9" s="26">
        <v>6</v>
      </c>
      <c r="I9" s="29" t="s">
        <v>95</v>
      </c>
      <c r="J9" s="30" t="s">
        <v>23</v>
      </c>
      <c r="K9" s="35">
        <v>888</v>
      </c>
      <c r="L9" s="49">
        <v>42270</v>
      </c>
      <c r="M9" s="49">
        <v>6457617.6696000006</v>
      </c>
      <c r="N9" s="31" t="s">
        <v>28</v>
      </c>
    </row>
    <row r="10" spans="1:14" ht="19.5" thickBot="1" x14ac:dyDescent="0.25">
      <c r="A10" s="94" t="s">
        <v>10</v>
      </c>
      <c r="B10" s="95"/>
      <c r="C10" s="96"/>
      <c r="D10" s="15">
        <f>SUM(D4:D9)</f>
        <v>140</v>
      </c>
      <c r="E10" s="16">
        <f>SUM(E4:E9)</f>
        <v>1400</v>
      </c>
      <c r="F10" s="16">
        <f>SUM(F4:F9)</f>
        <v>413495.46</v>
      </c>
      <c r="G10" s="23"/>
      <c r="H10" s="94" t="s">
        <v>10</v>
      </c>
      <c r="I10" s="95"/>
      <c r="J10" s="96"/>
      <c r="K10" s="17">
        <f>SUM(K4:K9)</f>
        <v>1375</v>
      </c>
      <c r="L10" s="17">
        <f>SUM(L4:L9)</f>
        <v>173145</v>
      </c>
      <c r="M10" s="17">
        <f>SUM(M4:M9)</f>
        <v>21788290.020100001</v>
      </c>
      <c r="N10" s="18"/>
    </row>
    <row r="11" spans="1:14" ht="19.5" thickTop="1" x14ac:dyDescent="0.2"/>
  </sheetData>
  <mergeCells count="5">
    <mergeCell ref="A10:C10"/>
    <mergeCell ref="H10:J10"/>
    <mergeCell ref="A1:N1"/>
    <mergeCell ref="A2:G2"/>
    <mergeCell ref="H2:N2"/>
  </mergeCells>
  <pageMargins left="0.11811023622047245" right="0.11811023622047245" top="0.74803149606299213" bottom="0.74803149606299213" header="0.31496062992125984" footer="0.31496062992125984"/>
  <pageSetup paperSize="9" scale="9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zoomScale="130" zoomScaleNormal="130" workbookViewId="0">
      <selection activeCell="M7" sqref="M7"/>
    </sheetView>
  </sheetViews>
  <sheetFormatPr defaultRowHeight="18.75" x14ac:dyDescent="0.2"/>
  <cols>
    <col min="1" max="1" width="3.25" style="58" customWidth="1"/>
    <col min="2" max="2" width="14" style="20" bestFit="1" customWidth="1"/>
    <col min="3" max="3" width="5.75" style="58" customWidth="1"/>
    <col min="4" max="4" width="7.875" style="20" bestFit="1" customWidth="1"/>
    <col min="5" max="5" width="10.625" style="20" customWidth="1"/>
    <col min="6" max="6" width="13.125" style="20" customWidth="1"/>
    <col min="7" max="7" width="12" style="58" customWidth="1"/>
    <col min="8" max="8" width="3.25" style="58" customWidth="1"/>
    <col min="9" max="9" width="14.5" style="20" customWidth="1"/>
    <col min="10" max="10" width="6.5" style="58" customWidth="1"/>
    <col min="11" max="11" width="10" style="20" bestFit="1" customWidth="1"/>
    <col min="12" max="12" width="11.5" style="20" bestFit="1" customWidth="1"/>
    <col min="13" max="13" width="14.5" style="20" customWidth="1"/>
    <col min="14" max="14" width="13.75" style="58" customWidth="1"/>
    <col min="15" max="257" width="9" style="20"/>
    <col min="258" max="258" width="2.875" style="20" customWidth="1"/>
    <col min="259" max="259" width="21.625" style="20" customWidth="1"/>
    <col min="260" max="260" width="9" style="20"/>
    <col min="261" max="261" width="8.5" style="20" customWidth="1"/>
    <col min="262" max="262" width="10.875" style="20" bestFit="1" customWidth="1"/>
    <col min="263" max="263" width="12.875" style="20" customWidth="1"/>
    <col min="264" max="264" width="3.25" style="20" customWidth="1"/>
    <col min="265" max="265" width="21.625" style="20" customWidth="1"/>
    <col min="266" max="266" width="9" style="20"/>
    <col min="267" max="267" width="8.875" style="20" bestFit="1" customWidth="1"/>
    <col min="268" max="268" width="10.75" style="20" customWidth="1"/>
    <col min="269" max="269" width="12.75" style="20" bestFit="1" customWidth="1"/>
    <col min="270" max="513" width="9" style="20"/>
    <col min="514" max="514" width="2.875" style="20" customWidth="1"/>
    <col min="515" max="515" width="21.625" style="20" customWidth="1"/>
    <col min="516" max="516" width="9" style="20"/>
    <col min="517" max="517" width="8.5" style="20" customWidth="1"/>
    <col min="518" max="518" width="10.875" style="20" bestFit="1" customWidth="1"/>
    <col min="519" max="519" width="12.875" style="20" customWidth="1"/>
    <col min="520" max="520" width="3.25" style="20" customWidth="1"/>
    <col min="521" max="521" width="21.625" style="20" customWidth="1"/>
    <col min="522" max="522" width="9" style="20"/>
    <col min="523" max="523" width="8.875" style="20" bestFit="1" customWidth="1"/>
    <col min="524" max="524" width="10.75" style="20" customWidth="1"/>
    <col min="525" max="525" width="12.75" style="20" bestFit="1" customWidth="1"/>
    <col min="526" max="769" width="9" style="20"/>
    <col min="770" max="770" width="2.875" style="20" customWidth="1"/>
    <col min="771" max="771" width="21.625" style="20" customWidth="1"/>
    <col min="772" max="772" width="9" style="20"/>
    <col min="773" max="773" width="8.5" style="20" customWidth="1"/>
    <col min="774" max="774" width="10.875" style="20" bestFit="1" customWidth="1"/>
    <col min="775" max="775" width="12.875" style="20" customWidth="1"/>
    <col min="776" max="776" width="3.25" style="20" customWidth="1"/>
    <col min="777" max="777" width="21.625" style="20" customWidth="1"/>
    <col min="778" max="778" width="9" style="20"/>
    <col min="779" max="779" width="8.875" style="20" bestFit="1" customWidth="1"/>
    <col min="780" max="780" width="10.75" style="20" customWidth="1"/>
    <col min="781" max="781" width="12.75" style="20" bestFit="1" customWidth="1"/>
    <col min="782" max="1025" width="9" style="20"/>
    <col min="1026" max="1026" width="2.875" style="20" customWidth="1"/>
    <col min="1027" max="1027" width="21.625" style="20" customWidth="1"/>
    <col min="1028" max="1028" width="9" style="20"/>
    <col min="1029" max="1029" width="8.5" style="20" customWidth="1"/>
    <col min="1030" max="1030" width="10.875" style="20" bestFit="1" customWidth="1"/>
    <col min="1031" max="1031" width="12.875" style="20" customWidth="1"/>
    <col min="1032" max="1032" width="3.25" style="20" customWidth="1"/>
    <col min="1033" max="1033" width="21.625" style="20" customWidth="1"/>
    <col min="1034" max="1034" width="9" style="20"/>
    <col min="1035" max="1035" width="8.875" style="20" bestFit="1" customWidth="1"/>
    <col min="1036" max="1036" width="10.75" style="20" customWidth="1"/>
    <col min="1037" max="1037" width="12.75" style="20" bestFit="1" customWidth="1"/>
    <col min="1038" max="1281" width="9" style="20"/>
    <col min="1282" max="1282" width="2.875" style="20" customWidth="1"/>
    <col min="1283" max="1283" width="21.625" style="20" customWidth="1"/>
    <col min="1284" max="1284" width="9" style="20"/>
    <col min="1285" max="1285" width="8.5" style="20" customWidth="1"/>
    <col min="1286" max="1286" width="10.875" style="20" bestFit="1" customWidth="1"/>
    <col min="1287" max="1287" width="12.875" style="20" customWidth="1"/>
    <col min="1288" max="1288" width="3.25" style="20" customWidth="1"/>
    <col min="1289" max="1289" width="21.625" style="20" customWidth="1"/>
    <col min="1290" max="1290" width="9" style="20"/>
    <col min="1291" max="1291" width="8.875" style="20" bestFit="1" customWidth="1"/>
    <col min="1292" max="1292" width="10.75" style="20" customWidth="1"/>
    <col min="1293" max="1293" width="12.75" style="20" bestFit="1" customWidth="1"/>
    <col min="1294" max="1537" width="9" style="20"/>
    <col min="1538" max="1538" width="2.875" style="20" customWidth="1"/>
    <col min="1539" max="1539" width="21.625" style="20" customWidth="1"/>
    <col min="1540" max="1540" width="9" style="20"/>
    <col min="1541" max="1541" width="8.5" style="20" customWidth="1"/>
    <col min="1542" max="1542" width="10.875" style="20" bestFit="1" customWidth="1"/>
    <col min="1543" max="1543" width="12.875" style="20" customWidth="1"/>
    <col min="1544" max="1544" width="3.25" style="20" customWidth="1"/>
    <col min="1545" max="1545" width="21.625" style="20" customWidth="1"/>
    <col min="1546" max="1546" width="9" style="20"/>
    <col min="1547" max="1547" width="8.875" style="20" bestFit="1" customWidth="1"/>
    <col min="1548" max="1548" width="10.75" style="20" customWidth="1"/>
    <col min="1549" max="1549" width="12.75" style="20" bestFit="1" customWidth="1"/>
    <col min="1550" max="1793" width="9" style="20"/>
    <col min="1794" max="1794" width="2.875" style="20" customWidth="1"/>
    <col min="1795" max="1795" width="21.625" style="20" customWidth="1"/>
    <col min="1796" max="1796" width="9" style="20"/>
    <col min="1797" max="1797" width="8.5" style="20" customWidth="1"/>
    <col min="1798" max="1798" width="10.875" style="20" bestFit="1" customWidth="1"/>
    <col min="1799" max="1799" width="12.875" style="20" customWidth="1"/>
    <col min="1800" max="1800" width="3.25" style="20" customWidth="1"/>
    <col min="1801" max="1801" width="21.625" style="20" customWidth="1"/>
    <col min="1802" max="1802" width="9" style="20"/>
    <col min="1803" max="1803" width="8.875" style="20" bestFit="1" customWidth="1"/>
    <col min="1804" max="1804" width="10.75" style="20" customWidth="1"/>
    <col min="1805" max="1805" width="12.75" style="20" bestFit="1" customWidth="1"/>
    <col min="1806" max="2049" width="9" style="20"/>
    <col min="2050" max="2050" width="2.875" style="20" customWidth="1"/>
    <col min="2051" max="2051" width="21.625" style="20" customWidth="1"/>
    <col min="2052" max="2052" width="9" style="20"/>
    <col min="2053" max="2053" width="8.5" style="20" customWidth="1"/>
    <col min="2054" max="2054" width="10.875" style="20" bestFit="1" customWidth="1"/>
    <col min="2055" max="2055" width="12.875" style="20" customWidth="1"/>
    <col min="2056" max="2056" width="3.25" style="20" customWidth="1"/>
    <col min="2057" max="2057" width="21.625" style="20" customWidth="1"/>
    <col min="2058" max="2058" width="9" style="20"/>
    <col min="2059" max="2059" width="8.875" style="20" bestFit="1" customWidth="1"/>
    <col min="2060" max="2060" width="10.75" style="20" customWidth="1"/>
    <col min="2061" max="2061" width="12.75" style="20" bestFit="1" customWidth="1"/>
    <col min="2062" max="2305" width="9" style="20"/>
    <col min="2306" max="2306" width="2.875" style="20" customWidth="1"/>
    <col min="2307" max="2307" width="21.625" style="20" customWidth="1"/>
    <col min="2308" max="2308" width="9" style="20"/>
    <col min="2309" max="2309" width="8.5" style="20" customWidth="1"/>
    <col min="2310" max="2310" width="10.875" style="20" bestFit="1" customWidth="1"/>
    <col min="2311" max="2311" width="12.875" style="20" customWidth="1"/>
    <col min="2312" max="2312" width="3.25" style="20" customWidth="1"/>
    <col min="2313" max="2313" width="21.625" style="20" customWidth="1"/>
    <col min="2314" max="2314" width="9" style="20"/>
    <col min="2315" max="2315" width="8.875" style="20" bestFit="1" customWidth="1"/>
    <col min="2316" max="2316" width="10.75" style="20" customWidth="1"/>
    <col min="2317" max="2317" width="12.75" style="20" bestFit="1" customWidth="1"/>
    <col min="2318" max="2561" width="9" style="20"/>
    <col min="2562" max="2562" width="2.875" style="20" customWidth="1"/>
    <col min="2563" max="2563" width="21.625" style="20" customWidth="1"/>
    <col min="2564" max="2564" width="9" style="20"/>
    <col min="2565" max="2565" width="8.5" style="20" customWidth="1"/>
    <col min="2566" max="2566" width="10.875" style="20" bestFit="1" customWidth="1"/>
    <col min="2567" max="2567" width="12.875" style="20" customWidth="1"/>
    <col min="2568" max="2568" width="3.25" style="20" customWidth="1"/>
    <col min="2569" max="2569" width="21.625" style="20" customWidth="1"/>
    <col min="2570" max="2570" width="9" style="20"/>
    <col min="2571" max="2571" width="8.875" style="20" bestFit="1" customWidth="1"/>
    <col min="2572" max="2572" width="10.75" style="20" customWidth="1"/>
    <col min="2573" max="2573" width="12.75" style="20" bestFit="1" customWidth="1"/>
    <col min="2574" max="2817" width="9" style="20"/>
    <col min="2818" max="2818" width="2.875" style="20" customWidth="1"/>
    <col min="2819" max="2819" width="21.625" style="20" customWidth="1"/>
    <col min="2820" max="2820" width="9" style="20"/>
    <col min="2821" max="2821" width="8.5" style="20" customWidth="1"/>
    <col min="2822" max="2822" width="10.875" style="20" bestFit="1" customWidth="1"/>
    <col min="2823" max="2823" width="12.875" style="20" customWidth="1"/>
    <col min="2824" max="2824" width="3.25" style="20" customWidth="1"/>
    <col min="2825" max="2825" width="21.625" style="20" customWidth="1"/>
    <col min="2826" max="2826" width="9" style="20"/>
    <col min="2827" max="2827" width="8.875" style="20" bestFit="1" customWidth="1"/>
    <col min="2828" max="2828" width="10.75" style="20" customWidth="1"/>
    <col min="2829" max="2829" width="12.75" style="20" bestFit="1" customWidth="1"/>
    <col min="2830" max="3073" width="9" style="20"/>
    <col min="3074" max="3074" width="2.875" style="20" customWidth="1"/>
    <col min="3075" max="3075" width="21.625" style="20" customWidth="1"/>
    <col min="3076" max="3076" width="9" style="20"/>
    <col min="3077" max="3077" width="8.5" style="20" customWidth="1"/>
    <col min="3078" max="3078" width="10.875" style="20" bestFit="1" customWidth="1"/>
    <col min="3079" max="3079" width="12.875" style="20" customWidth="1"/>
    <col min="3080" max="3080" width="3.25" style="20" customWidth="1"/>
    <col min="3081" max="3081" width="21.625" style="20" customWidth="1"/>
    <col min="3082" max="3082" width="9" style="20"/>
    <col min="3083" max="3083" width="8.875" style="20" bestFit="1" customWidth="1"/>
    <col min="3084" max="3084" width="10.75" style="20" customWidth="1"/>
    <col min="3085" max="3085" width="12.75" style="20" bestFit="1" customWidth="1"/>
    <col min="3086" max="3329" width="9" style="20"/>
    <col min="3330" max="3330" width="2.875" style="20" customWidth="1"/>
    <col min="3331" max="3331" width="21.625" style="20" customWidth="1"/>
    <col min="3332" max="3332" width="9" style="20"/>
    <col min="3333" max="3333" width="8.5" style="20" customWidth="1"/>
    <col min="3334" max="3334" width="10.875" style="20" bestFit="1" customWidth="1"/>
    <col min="3335" max="3335" width="12.875" style="20" customWidth="1"/>
    <col min="3336" max="3336" width="3.25" style="20" customWidth="1"/>
    <col min="3337" max="3337" width="21.625" style="20" customWidth="1"/>
    <col min="3338" max="3338" width="9" style="20"/>
    <col min="3339" max="3339" width="8.875" style="20" bestFit="1" customWidth="1"/>
    <col min="3340" max="3340" width="10.75" style="20" customWidth="1"/>
    <col min="3341" max="3341" width="12.75" style="20" bestFit="1" customWidth="1"/>
    <col min="3342" max="3585" width="9" style="20"/>
    <col min="3586" max="3586" width="2.875" style="20" customWidth="1"/>
    <col min="3587" max="3587" width="21.625" style="20" customWidth="1"/>
    <col min="3588" max="3588" width="9" style="20"/>
    <col min="3589" max="3589" width="8.5" style="20" customWidth="1"/>
    <col min="3590" max="3590" width="10.875" style="20" bestFit="1" customWidth="1"/>
    <col min="3591" max="3591" width="12.875" style="20" customWidth="1"/>
    <col min="3592" max="3592" width="3.25" style="20" customWidth="1"/>
    <col min="3593" max="3593" width="21.625" style="20" customWidth="1"/>
    <col min="3594" max="3594" width="9" style="20"/>
    <col min="3595" max="3595" width="8.875" style="20" bestFit="1" customWidth="1"/>
    <col min="3596" max="3596" width="10.75" style="20" customWidth="1"/>
    <col min="3597" max="3597" width="12.75" style="20" bestFit="1" customWidth="1"/>
    <col min="3598" max="3841" width="9" style="20"/>
    <col min="3842" max="3842" width="2.875" style="20" customWidth="1"/>
    <col min="3843" max="3843" width="21.625" style="20" customWidth="1"/>
    <col min="3844" max="3844" width="9" style="20"/>
    <col min="3845" max="3845" width="8.5" style="20" customWidth="1"/>
    <col min="3846" max="3846" width="10.875" style="20" bestFit="1" customWidth="1"/>
    <col min="3847" max="3847" width="12.875" style="20" customWidth="1"/>
    <col min="3848" max="3848" width="3.25" style="20" customWidth="1"/>
    <col min="3849" max="3849" width="21.625" style="20" customWidth="1"/>
    <col min="3850" max="3850" width="9" style="20"/>
    <col min="3851" max="3851" width="8.875" style="20" bestFit="1" customWidth="1"/>
    <col min="3852" max="3852" width="10.75" style="20" customWidth="1"/>
    <col min="3853" max="3853" width="12.75" style="20" bestFit="1" customWidth="1"/>
    <col min="3854" max="4097" width="9" style="20"/>
    <col min="4098" max="4098" width="2.875" style="20" customWidth="1"/>
    <col min="4099" max="4099" width="21.625" style="20" customWidth="1"/>
    <col min="4100" max="4100" width="9" style="20"/>
    <col min="4101" max="4101" width="8.5" style="20" customWidth="1"/>
    <col min="4102" max="4102" width="10.875" style="20" bestFit="1" customWidth="1"/>
    <col min="4103" max="4103" width="12.875" style="20" customWidth="1"/>
    <col min="4104" max="4104" width="3.25" style="20" customWidth="1"/>
    <col min="4105" max="4105" width="21.625" style="20" customWidth="1"/>
    <col min="4106" max="4106" width="9" style="20"/>
    <col min="4107" max="4107" width="8.875" style="20" bestFit="1" customWidth="1"/>
    <col min="4108" max="4108" width="10.75" style="20" customWidth="1"/>
    <col min="4109" max="4109" width="12.75" style="20" bestFit="1" customWidth="1"/>
    <col min="4110" max="4353" width="9" style="20"/>
    <col min="4354" max="4354" width="2.875" style="20" customWidth="1"/>
    <col min="4355" max="4355" width="21.625" style="20" customWidth="1"/>
    <col min="4356" max="4356" width="9" style="20"/>
    <col min="4357" max="4357" width="8.5" style="20" customWidth="1"/>
    <col min="4358" max="4358" width="10.875" style="20" bestFit="1" customWidth="1"/>
    <col min="4359" max="4359" width="12.875" style="20" customWidth="1"/>
    <col min="4360" max="4360" width="3.25" style="20" customWidth="1"/>
    <col min="4361" max="4361" width="21.625" style="20" customWidth="1"/>
    <col min="4362" max="4362" width="9" style="20"/>
    <col min="4363" max="4363" width="8.875" style="20" bestFit="1" customWidth="1"/>
    <col min="4364" max="4364" width="10.75" style="20" customWidth="1"/>
    <col min="4365" max="4365" width="12.75" style="20" bestFit="1" customWidth="1"/>
    <col min="4366" max="4609" width="9" style="20"/>
    <col min="4610" max="4610" width="2.875" style="20" customWidth="1"/>
    <col min="4611" max="4611" width="21.625" style="20" customWidth="1"/>
    <col min="4612" max="4612" width="9" style="20"/>
    <col min="4613" max="4613" width="8.5" style="20" customWidth="1"/>
    <col min="4614" max="4614" width="10.875" style="20" bestFit="1" customWidth="1"/>
    <col min="4615" max="4615" width="12.875" style="20" customWidth="1"/>
    <col min="4616" max="4616" width="3.25" style="20" customWidth="1"/>
    <col min="4617" max="4617" width="21.625" style="20" customWidth="1"/>
    <col min="4618" max="4618" width="9" style="20"/>
    <col min="4619" max="4619" width="8.875" style="20" bestFit="1" customWidth="1"/>
    <col min="4620" max="4620" width="10.75" style="20" customWidth="1"/>
    <col min="4621" max="4621" width="12.75" style="20" bestFit="1" customWidth="1"/>
    <col min="4622" max="4865" width="9" style="20"/>
    <col min="4866" max="4866" width="2.875" style="20" customWidth="1"/>
    <col min="4867" max="4867" width="21.625" style="20" customWidth="1"/>
    <col min="4868" max="4868" width="9" style="20"/>
    <col min="4869" max="4869" width="8.5" style="20" customWidth="1"/>
    <col min="4870" max="4870" width="10.875" style="20" bestFit="1" customWidth="1"/>
    <col min="4871" max="4871" width="12.875" style="20" customWidth="1"/>
    <col min="4872" max="4872" width="3.25" style="20" customWidth="1"/>
    <col min="4873" max="4873" width="21.625" style="20" customWidth="1"/>
    <col min="4874" max="4874" width="9" style="20"/>
    <col min="4875" max="4875" width="8.875" style="20" bestFit="1" customWidth="1"/>
    <col min="4876" max="4876" width="10.75" style="20" customWidth="1"/>
    <col min="4877" max="4877" width="12.75" style="20" bestFit="1" customWidth="1"/>
    <col min="4878" max="5121" width="9" style="20"/>
    <col min="5122" max="5122" width="2.875" style="20" customWidth="1"/>
    <col min="5123" max="5123" width="21.625" style="20" customWidth="1"/>
    <col min="5124" max="5124" width="9" style="20"/>
    <col min="5125" max="5125" width="8.5" style="20" customWidth="1"/>
    <col min="5126" max="5126" width="10.875" style="20" bestFit="1" customWidth="1"/>
    <col min="5127" max="5127" width="12.875" style="20" customWidth="1"/>
    <col min="5128" max="5128" width="3.25" style="20" customWidth="1"/>
    <col min="5129" max="5129" width="21.625" style="20" customWidth="1"/>
    <col min="5130" max="5130" width="9" style="20"/>
    <col min="5131" max="5131" width="8.875" style="20" bestFit="1" customWidth="1"/>
    <col min="5132" max="5132" width="10.75" style="20" customWidth="1"/>
    <col min="5133" max="5133" width="12.75" style="20" bestFit="1" customWidth="1"/>
    <col min="5134" max="5377" width="9" style="20"/>
    <col min="5378" max="5378" width="2.875" style="20" customWidth="1"/>
    <col min="5379" max="5379" width="21.625" style="20" customWidth="1"/>
    <col min="5380" max="5380" width="9" style="20"/>
    <col min="5381" max="5381" width="8.5" style="20" customWidth="1"/>
    <col min="5382" max="5382" width="10.875" style="20" bestFit="1" customWidth="1"/>
    <col min="5383" max="5383" width="12.875" style="20" customWidth="1"/>
    <col min="5384" max="5384" width="3.25" style="20" customWidth="1"/>
    <col min="5385" max="5385" width="21.625" style="20" customWidth="1"/>
    <col min="5386" max="5386" width="9" style="20"/>
    <col min="5387" max="5387" width="8.875" style="20" bestFit="1" customWidth="1"/>
    <col min="5388" max="5388" width="10.75" style="20" customWidth="1"/>
    <col min="5389" max="5389" width="12.75" style="20" bestFit="1" customWidth="1"/>
    <col min="5390" max="5633" width="9" style="20"/>
    <col min="5634" max="5634" width="2.875" style="20" customWidth="1"/>
    <col min="5635" max="5635" width="21.625" style="20" customWidth="1"/>
    <col min="5636" max="5636" width="9" style="20"/>
    <col min="5637" max="5637" width="8.5" style="20" customWidth="1"/>
    <col min="5638" max="5638" width="10.875" style="20" bestFit="1" customWidth="1"/>
    <col min="5639" max="5639" width="12.875" style="20" customWidth="1"/>
    <col min="5640" max="5640" width="3.25" style="20" customWidth="1"/>
    <col min="5641" max="5641" width="21.625" style="20" customWidth="1"/>
    <col min="5642" max="5642" width="9" style="20"/>
    <col min="5643" max="5643" width="8.875" style="20" bestFit="1" customWidth="1"/>
    <col min="5644" max="5644" width="10.75" style="20" customWidth="1"/>
    <col min="5645" max="5645" width="12.75" style="20" bestFit="1" customWidth="1"/>
    <col min="5646" max="5889" width="9" style="20"/>
    <col min="5890" max="5890" width="2.875" style="20" customWidth="1"/>
    <col min="5891" max="5891" width="21.625" style="20" customWidth="1"/>
    <col min="5892" max="5892" width="9" style="20"/>
    <col min="5893" max="5893" width="8.5" style="20" customWidth="1"/>
    <col min="5894" max="5894" width="10.875" style="20" bestFit="1" customWidth="1"/>
    <col min="5895" max="5895" width="12.875" style="20" customWidth="1"/>
    <col min="5896" max="5896" width="3.25" style="20" customWidth="1"/>
    <col min="5897" max="5897" width="21.625" style="20" customWidth="1"/>
    <col min="5898" max="5898" width="9" style="20"/>
    <col min="5899" max="5899" width="8.875" style="20" bestFit="1" customWidth="1"/>
    <col min="5900" max="5900" width="10.75" style="20" customWidth="1"/>
    <col min="5901" max="5901" width="12.75" style="20" bestFit="1" customWidth="1"/>
    <col min="5902" max="6145" width="9" style="20"/>
    <col min="6146" max="6146" width="2.875" style="20" customWidth="1"/>
    <col min="6147" max="6147" width="21.625" style="20" customWidth="1"/>
    <col min="6148" max="6148" width="9" style="20"/>
    <col min="6149" max="6149" width="8.5" style="20" customWidth="1"/>
    <col min="6150" max="6150" width="10.875" style="20" bestFit="1" customWidth="1"/>
    <col min="6151" max="6151" width="12.875" style="20" customWidth="1"/>
    <col min="6152" max="6152" width="3.25" style="20" customWidth="1"/>
    <col min="6153" max="6153" width="21.625" style="20" customWidth="1"/>
    <col min="6154" max="6154" width="9" style="20"/>
    <col min="6155" max="6155" width="8.875" style="20" bestFit="1" customWidth="1"/>
    <col min="6156" max="6156" width="10.75" style="20" customWidth="1"/>
    <col min="6157" max="6157" width="12.75" style="20" bestFit="1" customWidth="1"/>
    <col min="6158" max="6401" width="9" style="20"/>
    <col min="6402" max="6402" width="2.875" style="20" customWidth="1"/>
    <col min="6403" max="6403" width="21.625" style="20" customWidth="1"/>
    <col min="6404" max="6404" width="9" style="20"/>
    <col min="6405" max="6405" width="8.5" style="20" customWidth="1"/>
    <col min="6406" max="6406" width="10.875" style="20" bestFit="1" customWidth="1"/>
    <col min="6407" max="6407" width="12.875" style="20" customWidth="1"/>
    <col min="6408" max="6408" width="3.25" style="20" customWidth="1"/>
    <col min="6409" max="6409" width="21.625" style="20" customWidth="1"/>
    <col min="6410" max="6410" width="9" style="20"/>
    <col min="6411" max="6411" width="8.875" style="20" bestFit="1" customWidth="1"/>
    <col min="6412" max="6412" width="10.75" style="20" customWidth="1"/>
    <col min="6413" max="6413" width="12.75" style="20" bestFit="1" customWidth="1"/>
    <col min="6414" max="6657" width="9" style="20"/>
    <col min="6658" max="6658" width="2.875" style="20" customWidth="1"/>
    <col min="6659" max="6659" width="21.625" style="20" customWidth="1"/>
    <col min="6660" max="6660" width="9" style="20"/>
    <col min="6661" max="6661" width="8.5" style="20" customWidth="1"/>
    <col min="6662" max="6662" width="10.875" style="20" bestFit="1" customWidth="1"/>
    <col min="6663" max="6663" width="12.875" style="20" customWidth="1"/>
    <col min="6664" max="6664" width="3.25" style="20" customWidth="1"/>
    <col min="6665" max="6665" width="21.625" style="20" customWidth="1"/>
    <col min="6666" max="6666" width="9" style="20"/>
    <col min="6667" max="6667" width="8.875" style="20" bestFit="1" customWidth="1"/>
    <col min="6668" max="6668" width="10.75" style="20" customWidth="1"/>
    <col min="6669" max="6669" width="12.75" style="20" bestFit="1" customWidth="1"/>
    <col min="6670" max="6913" width="9" style="20"/>
    <col min="6914" max="6914" width="2.875" style="20" customWidth="1"/>
    <col min="6915" max="6915" width="21.625" style="20" customWidth="1"/>
    <col min="6916" max="6916" width="9" style="20"/>
    <col min="6917" max="6917" width="8.5" style="20" customWidth="1"/>
    <col min="6918" max="6918" width="10.875" style="20" bestFit="1" customWidth="1"/>
    <col min="6919" max="6919" width="12.875" style="20" customWidth="1"/>
    <col min="6920" max="6920" width="3.25" style="20" customWidth="1"/>
    <col min="6921" max="6921" width="21.625" style="20" customWidth="1"/>
    <col min="6922" max="6922" width="9" style="20"/>
    <col min="6923" max="6923" width="8.875" style="20" bestFit="1" customWidth="1"/>
    <col min="6924" max="6924" width="10.75" style="20" customWidth="1"/>
    <col min="6925" max="6925" width="12.75" style="20" bestFit="1" customWidth="1"/>
    <col min="6926" max="7169" width="9" style="20"/>
    <col min="7170" max="7170" width="2.875" style="20" customWidth="1"/>
    <col min="7171" max="7171" width="21.625" style="20" customWidth="1"/>
    <col min="7172" max="7172" width="9" style="20"/>
    <col min="7173" max="7173" width="8.5" style="20" customWidth="1"/>
    <col min="7174" max="7174" width="10.875" style="20" bestFit="1" customWidth="1"/>
    <col min="7175" max="7175" width="12.875" style="20" customWidth="1"/>
    <col min="7176" max="7176" width="3.25" style="20" customWidth="1"/>
    <col min="7177" max="7177" width="21.625" style="20" customWidth="1"/>
    <col min="7178" max="7178" width="9" style="20"/>
    <col min="7179" max="7179" width="8.875" style="20" bestFit="1" customWidth="1"/>
    <col min="7180" max="7180" width="10.75" style="20" customWidth="1"/>
    <col min="7181" max="7181" width="12.75" style="20" bestFit="1" customWidth="1"/>
    <col min="7182" max="7425" width="9" style="20"/>
    <col min="7426" max="7426" width="2.875" style="20" customWidth="1"/>
    <col min="7427" max="7427" width="21.625" style="20" customWidth="1"/>
    <col min="7428" max="7428" width="9" style="20"/>
    <col min="7429" max="7429" width="8.5" style="20" customWidth="1"/>
    <col min="7430" max="7430" width="10.875" style="20" bestFit="1" customWidth="1"/>
    <col min="7431" max="7431" width="12.875" style="20" customWidth="1"/>
    <col min="7432" max="7432" width="3.25" style="20" customWidth="1"/>
    <col min="7433" max="7433" width="21.625" style="20" customWidth="1"/>
    <col min="7434" max="7434" width="9" style="20"/>
    <col min="7435" max="7435" width="8.875" style="20" bestFit="1" customWidth="1"/>
    <col min="7436" max="7436" width="10.75" style="20" customWidth="1"/>
    <col min="7437" max="7437" width="12.75" style="20" bestFit="1" customWidth="1"/>
    <col min="7438" max="7681" width="9" style="20"/>
    <col min="7682" max="7682" width="2.875" style="20" customWidth="1"/>
    <col min="7683" max="7683" width="21.625" style="20" customWidth="1"/>
    <col min="7684" max="7684" width="9" style="20"/>
    <col min="7685" max="7685" width="8.5" style="20" customWidth="1"/>
    <col min="7686" max="7686" width="10.875" style="20" bestFit="1" customWidth="1"/>
    <col min="7687" max="7687" width="12.875" style="20" customWidth="1"/>
    <col min="7688" max="7688" width="3.25" style="20" customWidth="1"/>
    <col min="7689" max="7689" width="21.625" style="20" customWidth="1"/>
    <col min="7690" max="7690" width="9" style="20"/>
    <col min="7691" max="7691" width="8.875" style="20" bestFit="1" customWidth="1"/>
    <col min="7692" max="7692" width="10.75" style="20" customWidth="1"/>
    <col min="7693" max="7693" width="12.75" style="20" bestFit="1" customWidth="1"/>
    <col min="7694" max="7937" width="9" style="20"/>
    <col min="7938" max="7938" width="2.875" style="20" customWidth="1"/>
    <col min="7939" max="7939" width="21.625" style="20" customWidth="1"/>
    <col min="7940" max="7940" width="9" style="20"/>
    <col min="7941" max="7941" width="8.5" style="20" customWidth="1"/>
    <col min="7942" max="7942" width="10.875" style="20" bestFit="1" customWidth="1"/>
    <col min="7943" max="7943" width="12.875" style="20" customWidth="1"/>
    <col min="7944" max="7944" width="3.25" style="20" customWidth="1"/>
    <col min="7945" max="7945" width="21.625" style="20" customWidth="1"/>
    <col min="7946" max="7946" width="9" style="20"/>
    <col min="7947" max="7947" width="8.875" style="20" bestFit="1" customWidth="1"/>
    <col min="7948" max="7948" width="10.75" style="20" customWidth="1"/>
    <col min="7949" max="7949" width="12.75" style="20" bestFit="1" customWidth="1"/>
    <col min="7950" max="8193" width="9" style="20"/>
    <col min="8194" max="8194" width="2.875" style="20" customWidth="1"/>
    <col min="8195" max="8195" width="21.625" style="20" customWidth="1"/>
    <col min="8196" max="8196" width="9" style="20"/>
    <col min="8197" max="8197" width="8.5" style="20" customWidth="1"/>
    <col min="8198" max="8198" width="10.875" style="20" bestFit="1" customWidth="1"/>
    <col min="8199" max="8199" width="12.875" style="20" customWidth="1"/>
    <col min="8200" max="8200" width="3.25" style="20" customWidth="1"/>
    <col min="8201" max="8201" width="21.625" style="20" customWidth="1"/>
    <col min="8202" max="8202" width="9" style="20"/>
    <col min="8203" max="8203" width="8.875" style="20" bestFit="1" customWidth="1"/>
    <col min="8204" max="8204" width="10.75" style="20" customWidth="1"/>
    <col min="8205" max="8205" width="12.75" style="20" bestFit="1" customWidth="1"/>
    <col min="8206" max="8449" width="9" style="20"/>
    <col min="8450" max="8450" width="2.875" style="20" customWidth="1"/>
    <col min="8451" max="8451" width="21.625" style="20" customWidth="1"/>
    <col min="8452" max="8452" width="9" style="20"/>
    <col min="8453" max="8453" width="8.5" style="20" customWidth="1"/>
    <col min="8454" max="8454" width="10.875" style="20" bestFit="1" customWidth="1"/>
    <col min="8455" max="8455" width="12.875" style="20" customWidth="1"/>
    <col min="8456" max="8456" width="3.25" style="20" customWidth="1"/>
    <col min="8457" max="8457" width="21.625" style="20" customWidth="1"/>
    <col min="8458" max="8458" width="9" style="20"/>
    <col min="8459" max="8459" width="8.875" style="20" bestFit="1" customWidth="1"/>
    <col min="8460" max="8460" width="10.75" style="20" customWidth="1"/>
    <col min="8461" max="8461" width="12.75" style="20" bestFit="1" customWidth="1"/>
    <col min="8462" max="8705" width="9" style="20"/>
    <col min="8706" max="8706" width="2.875" style="20" customWidth="1"/>
    <col min="8707" max="8707" width="21.625" style="20" customWidth="1"/>
    <col min="8708" max="8708" width="9" style="20"/>
    <col min="8709" max="8709" width="8.5" style="20" customWidth="1"/>
    <col min="8710" max="8710" width="10.875" style="20" bestFit="1" customWidth="1"/>
    <col min="8711" max="8711" width="12.875" style="20" customWidth="1"/>
    <col min="8712" max="8712" width="3.25" style="20" customWidth="1"/>
    <col min="8713" max="8713" width="21.625" style="20" customWidth="1"/>
    <col min="8714" max="8714" width="9" style="20"/>
    <col min="8715" max="8715" width="8.875" style="20" bestFit="1" customWidth="1"/>
    <col min="8716" max="8716" width="10.75" style="20" customWidth="1"/>
    <col min="8717" max="8717" width="12.75" style="20" bestFit="1" customWidth="1"/>
    <col min="8718" max="8961" width="9" style="20"/>
    <col min="8962" max="8962" width="2.875" style="20" customWidth="1"/>
    <col min="8963" max="8963" width="21.625" style="20" customWidth="1"/>
    <col min="8964" max="8964" width="9" style="20"/>
    <col min="8965" max="8965" width="8.5" style="20" customWidth="1"/>
    <col min="8966" max="8966" width="10.875" style="20" bestFit="1" customWidth="1"/>
    <col min="8967" max="8967" width="12.875" style="20" customWidth="1"/>
    <col min="8968" max="8968" width="3.25" style="20" customWidth="1"/>
    <col min="8969" max="8969" width="21.625" style="20" customWidth="1"/>
    <col min="8970" max="8970" width="9" style="20"/>
    <col min="8971" max="8971" width="8.875" style="20" bestFit="1" customWidth="1"/>
    <col min="8972" max="8972" width="10.75" style="20" customWidth="1"/>
    <col min="8973" max="8973" width="12.75" style="20" bestFit="1" customWidth="1"/>
    <col min="8974" max="9217" width="9" style="20"/>
    <col min="9218" max="9218" width="2.875" style="20" customWidth="1"/>
    <col min="9219" max="9219" width="21.625" style="20" customWidth="1"/>
    <col min="9220" max="9220" width="9" style="20"/>
    <col min="9221" max="9221" width="8.5" style="20" customWidth="1"/>
    <col min="9222" max="9222" width="10.875" style="20" bestFit="1" customWidth="1"/>
    <col min="9223" max="9223" width="12.875" style="20" customWidth="1"/>
    <col min="9224" max="9224" width="3.25" style="20" customWidth="1"/>
    <col min="9225" max="9225" width="21.625" style="20" customWidth="1"/>
    <col min="9226" max="9226" width="9" style="20"/>
    <col min="9227" max="9227" width="8.875" style="20" bestFit="1" customWidth="1"/>
    <col min="9228" max="9228" width="10.75" style="20" customWidth="1"/>
    <col min="9229" max="9229" width="12.75" style="20" bestFit="1" customWidth="1"/>
    <col min="9230" max="9473" width="9" style="20"/>
    <col min="9474" max="9474" width="2.875" style="20" customWidth="1"/>
    <col min="9475" max="9475" width="21.625" style="20" customWidth="1"/>
    <col min="9476" max="9476" width="9" style="20"/>
    <col min="9477" max="9477" width="8.5" style="20" customWidth="1"/>
    <col min="9478" max="9478" width="10.875" style="20" bestFit="1" customWidth="1"/>
    <col min="9479" max="9479" width="12.875" style="20" customWidth="1"/>
    <col min="9480" max="9480" width="3.25" style="20" customWidth="1"/>
    <col min="9481" max="9481" width="21.625" style="20" customWidth="1"/>
    <col min="9482" max="9482" width="9" style="20"/>
    <col min="9483" max="9483" width="8.875" style="20" bestFit="1" customWidth="1"/>
    <col min="9484" max="9484" width="10.75" style="20" customWidth="1"/>
    <col min="9485" max="9485" width="12.75" style="20" bestFit="1" customWidth="1"/>
    <col min="9486" max="9729" width="9" style="20"/>
    <col min="9730" max="9730" width="2.875" style="20" customWidth="1"/>
    <col min="9731" max="9731" width="21.625" style="20" customWidth="1"/>
    <col min="9732" max="9732" width="9" style="20"/>
    <col min="9733" max="9733" width="8.5" style="20" customWidth="1"/>
    <col min="9734" max="9734" width="10.875" style="20" bestFit="1" customWidth="1"/>
    <col min="9735" max="9735" width="12.875" style="20" customWidth="1"/>
    <col min="9736" max="9736" width="3.25" style="20" customWidth="1"/>
    <col min="9737" max="9737" width="21.625" style="20" customWidth="1"/>
    <col min="9738" max="9738" width="9" style="20"/>
    <col min="9739" max="9739" width="8.875" style="20" bestFit="1" customWidth="1"/>
    <col min="9740" max="9740" width="10.75" style="20" customWidth="1"/>
    <col min="9741" max="9741" width="12.75" style="20" bestFit="1" customWidth="1"/>
    <col min="9742" max="9985" width="9" style="20"/>
    <col min="9986" max="9986" width="2.875" style="20" customWidth="1"/>
    <col min="9987" max="9987" width="21.625" style="20" customWidth="1"/>
    <col min="9988" max="9988" width="9" style="20"/>
    <col min="9989" max="9989" width="8.5" style="20" customWidth="1"/>
    <col min="9990" max="9990" width="10.875" style="20" bestFit="1" customWidth="1"/>
    <col min="9991" max="9991" width="12.875" style="20" customWidth="1"/>
    <col min="9992" max="9992" width="3.25" style="20" customWidth="1"/>
    <col min="9993" max="9993" width="21.625" style="20" customWidth="1"/>
    <col min="9994" max="9994" width="9" style="20"/>
    <col min="9995" max="9995" width="8.875" style="20" bestFit="1" customWidth="1"/>
    <col min="9996" max="9996" width="10.75" style="20" customWidth="1"/>
    <col min="9997" max="9997" width="12.75" style="20" bestFit="1" customWidth="1"/>
    <col min="9998" max="10241" width="9" style="20"/>
    <col min="10242" max="10242" width="2.875" style="20" customWidth="1"/>
    <col min="10243" max="10243" width="21.625" style="20" customWidth="1"/>
    <col min="10244" max="10244" width="9" style="20"/>
    <col min="10245" max="10245" width="8.5" style="20" customWidth="1"/>
    <col min="10246" max="10246" width="10.875" style="20" bestFit="1" customWidth="1"/>
    <col min="10247" max="10247" width="12.875" style="20" customWidth="1"/>
    <col min="10248" max="10248" width="3.25" style="20" customWidth="1"/>
    <col min="10249" max="10249" width="21.625" style="20" customWidth="1"/>
    <col min="10250" max="10250" width="9" style="20"/>
    <col min="10251" max="10251" width="8.875" style="20" bestFit="1" customWidth="1"/>
    <col min="10252" max="10252" width="10.75" style="20" customWidth="1"/>
    <col min="10253" max="10253" width="12.75" style="20" bestFit="1" customWidth="1"/>
    <col min="10254" max="10497" width="9" style="20"/>
    <col min="10498" max="10498" width="2.875" style="20" customWidth="1"/>
    <col min="10499" max="10499" width="21.625" style="20" customWidth="1"/>
    <col min="10500" max="10500" width="9" style="20"/>
    <col min="10501" max="10501" width="8.5" style="20" customWidth="1"/>
    <col min="10502" max="10502" width="10.875" style="20" bestFit="1" customWidth="1"/>
    <col min="10503" max="10503" width="12.875" style="20" customWidth="1"/>
    <col min="10504" max="10504" width="3.25" style="20" customWidth="1"/>
    <col min="10505" max="10505" width="21.625" style="20" customWidth="1"/>
    <col min="10506" max="10506" width="9" style="20"/>
    <col min="10507" max="10507" width="8.875" style="20" bestFit="1" customWidth="1"/>
    <col min="10508" max="10508" width="10.75" style="20" customWidth="1"/>
    <col min="10509" max="10509" width="12.75" style="20" bestFit="1" customWidth="1"/>
    <col min="10510" max="10753" width="9" style="20"/>
    <col min="10754" max="10754" width="2.875" style="20" customWidth="1"/>
    <col min="10755" max="10755" width="21.625" style="20" customWidth="1"/>
    <col min="10756" max="10756" width="9" style="20"/>
    <col min="10757" max="10757" width="8.5" style="20" customWidth="1"/>
    <col min="10758" max="10758" width="10.875" style="20" bestFit="1" customWidth="1"/>
    <col min="10759" max="10759" width="12.875" style="20" customWidth="1"/>
    <col min="10760" max="10760" width="3.25" style="20" customWidth="1"/>
    <col min="10761" max="10761" width="21.625" style="20" customWidth="1"/>
    <col min="10762" max="10762" width="9" style="20"/>
    <col min="10763" max="10763" width="8.875" style="20" bestFit="1" customWidth="1"/>
    <col min="10764" max="10764" width="10.75" style="20" customWidth="1"/>
    <col min="10765" max="10765" width="12.75" style="20" bestFit="1" customWidth="1"/>
    <col min="10766" max="11009" width="9" style="20"/>
    <col min="11010" max="11010" width="2.875" style="20" customWidth="1"/>
    <col min="11011" max="11011" width="21.625" style="20" customWidth="1"/>
    <col min="11012" max="11012" width="9" style="20"/>
    <col min="11013" max="11013" width="8.5" style="20" customWidth="1"/>
    <col min="11014" max="11014" width="10.875" style="20" bestFit="1" customWidth="1"/>
    <col min="11015" max="11015" width="12.875" style="20" customWidth="1"/>
    <col min="11016" max="11016" width="3.25" style="20" customWidth="1"/>
    <col min="11017" max="11017" width="21.625" style="20" customWidth="1"/>
    <col min="11018" max="11018" width="9" style="20"/>
    <col min="11019" max="11019" width="8.875" style="20" bestFit="1" customWidth="1"/>
    <col min="11020" max="11020" width="10.75" style="20" customWidth="1"/>
    <col min="11021" max="11021" width="12.75" style="20" bestFit="1" customWidth="1"/>
    <col min="11022" max="11265" width="9" style="20"/>
    <col min="11266" max="11266" width="2.875" style="20" customWidth="1"/>
    <col min="11267" max="11267" width="21.625" style="20" customWidth="1"/>
    <col min="11268" max="11268" width="9" style="20"/>
    <col min="11269" max="11269" width="8.5" style="20" customWidth="1"/>
    <col min="11270" max="11270" width="10.875" style="20" bestFit="1" customWidth="1"/>
    <col min="11271" max="11271" width="12.875" style="20" customWidth="1"/>
    <col min="11272" max="11272" width="3.25" style="20" customWidth="1"/>
    <col min="11273" max="11273" width="21.625" style="20" customWidth="1"/>
    <col min="11274" max="11274" width="9" style="20"/>
    <col min="11275" max="11275" width="8.875" style="20" bestFit="1" customWidth="1"/>
    <col min="11276" max="11276" width="10.75" style="20" customWidth="1"/>
    <col min="11277" max="11277" width="12.75" style="20" bestFit="1" customWidth="1"/>
    <col min="11278" max="11521" width="9" style="20"/>
    <col min="11522" max="11522" width="2.875" style="20" customWidth="1"/>
    <col min="11523" max="11523" width="21.625" style="20" customWidth="1"/>
    <col min="11524" max="11524" width="9" style="20"/>
    <col min="11525" max="11525" width="8.5" style="20" customWidth="1"/>
    <col min="11526" max="11526" width="10.875" style="20" bestFit="1" customWidth="1"/>
    <col min="11527" max="11527" width="12.875" style="20" customWidth="1"/>
    <col min="11528" max="11528" width="3.25" style="20" customWidth="1"/>
    <col min="11529" max="11529" width="21.625" style="20" customWidth="1"/>
    <col min="11530" max="11530" width="9" style="20"/>
    <col min="11531" max="11531" width="8.875" style="20" bestFit="1" customWidth="1"/>
    <col min="11532" max="11532" width="10.75" style="20" customWidth="1"/>
    <col min="11533" max="11533" width="12.75" style="20" bestFit="1" customWidth="1"/>
    <col min="11534" max="11777" width="9" style="20"/>
    <col min="11778" max="11778" width="2.875" style="20" customWidth="1"/>
    <col min="11779" max="11779" width="21.625" style="20" customWidth="1"/>
    <col min="11780" max="11780" width="9" style="20"/>
    <col min="11781" max="11781" width="8.5" style="20" customWidth="1"/>
    <col min="11782" max="11782" width="10.875" style="20" bestFit="1" customWidth="1"/>
    <col min="11783" max="11783" width="12.875" style="20" customWidth="1"/>
    <col min="11784" max="11784" width="3.25" style="20" customWidth="1"/>
    <col min="11785" max="11785" width="21.625" style="20" customWidth="1"/>
    <col min="11786" max="11786" width="9" style="20"/>
    <col min="11787" max="11787" width="8.875" style="20" bestFit="1" customWidth="1"/>
    <col min="11788" max="11788" width="10.75" style="20" customWidth="1"/>
    <col min="11789" max="11789" width="12.75" style="20" bestFit="1" customWidth="1"/>
    <col min="11790" max="12033" width="9" style="20"/>
    <col min="12034" max="12034" width="2.875" style="20" customWidth="1"/>
    <col min="12035" max="12035" width="21.625" style="20" customWidth="1"/>
    <col min="12036" max="12036" width="9" style="20"/>
    <col min="12037" max="12037" width="8.5" style="20" customWidth="1"/>
    <col min="12038" max="12038" width="10.875" style="20" bestFit="1" customWidth="1"/>
    <col min="12039" max="12039" width="12.875" style="20" customWidth="1"/>
    <col min="12040" max="12040" width="3.25" style="20" customWidth="1"/>
    <col min="12041" max="12041" width="21.625" style="20" customWidth="1"/>
    <col min="12042" max="12042" width="9" style="20"/>
    <col min="12043" max="12043" width="8.875" style="20" bestFit="1" customWidth="1"/>
    <col min="12044" max="12044" width="10.75" style="20" customWidth="1"/>
    <col min="12045" max="12045" width="12.75" style="20" bestFit="1" customWidth="1"/>
    <col min="12046" max="12289" width="9" style="20"/>
    <col min="12290" max="12290" width="2.875" style="20" customWidth="1"/>
    <col min="12291" max="12291" width="21.625" style="20" customWidth="1"/>
    <col min="12292" max="12292" width="9" style="20"/>
    <col min="12293" max="12293" width="8.5" style="20" customWidth="1"/>
    <col min="12294" max="12294" width="10.875" style="20" bestFit="1" customWidth="1"/>
    <col min="12295" max="12295" width="12.875" style="20" customWidth="1"/>
    <col min="12296" max="12296" width="3.25" style="20" customWidth="1"/>
    <col min="12297" max="12297" width="21.625" style="20" customWidth="1"/>
    <col min="12298" max="12298" width="9" style="20"/>
    <col min="12299" max="12299" width="8.875" style="20" bestFit="1" customWidth="1"/>
    <col min="12300" max="12300" width="10.75" style="20" customWidth="1"/>
    <col min="12301" max="12301" width="12.75" style="20" bestFit="1" customWidth="1"/>
    <col min="12302" max="12545" width="9" style="20"/>
    <col min="12546" max="12546" width="2.875" style="20" customWidth="1"/>
    <col min="12547" max="12547" width="21.625" style="20" customWidth="1"/>
    <col min="12548" max="12548" width="9" style="20"/>
    <col min="12549" max="12549" width="8.5" style="20" customWidth="1"/>
    <col min="12550" max="12550" width="10.875" style="20" bestFit="1" customWidth="1"/>
    <col min="12551" max="12551" width="12.875" style="20" customWidth="1"/>
    <col min="12552" max="12552" width="3.25" style="20" customWidth="1"/>
    <col min="12553" max="12553" width="21.625" style="20" customWidth="1"/>
    <col min="12554" max="12554" width="9" style="20"/>
    <col min="12555" max="12555" width="8.875" style="20" bestFit="1" customWidth="1"/>
    <col min="12556" max="12556" width="10.75" style="20" customWidth="1"/>
    <col min="12557" max="12557" width="12.75" style="20" bestFit="1" customWidth="1"/>
    <col min="12558" max="12801" width="9" style="20"/>
    <col min="12802" max="12802" width="2.875" style="20" customWidth="1"/>
    <col min="12803" max="12803" width="21.625" style="20" customWidth="1"/>
    <col min="12804" max="12804" width="9" style="20"/>
    <col min="12805" max="12805" width="8.5" style="20" customWidth="1"/>
    <col min="12806" max="12806" width="10.875" style="20" bestFit="1" customWidth="1"/>
    <col min="12807" max="12807" width="12.875" style="20" customWidth="1"/>
    <col min="12808" max="12808" width="3.25" style="20" customWidth="1"/>
    <col min="12809" max="12809" width="21.625" style="20" customWidth="1"/>
    <col min="12810" max="12810" width="9" style="20"/>
    <col min="12811" max="12811" width="8.875" style="20" bestFit="1" customWidth="1"/>
    <col min="12812" max="12812" width="10.75" style="20" customWidth="1"/>
    <col min="12813" max="12813" width="12.75" style="20" bestFit="1" customWidth="1"/>
    <col min="12814" max="13057" width="9" style="20"/>
    <col min="13058" max="13058" width="2.875" style="20" customWidth="1"/>
    <col min="13059" max="13059" width="21.625" style="20" customWidth="1"/>
    <col min="13060" max="13060" width="9" style="20"/>
    <col min="13061" max="13061" width="8.5" style="20" customWidth="1"/>
    <col min="13062" max="13062" width="10.875" style="20" bestFit="1" customWidth="1"/>
    <col min="13063" max="13063" width="12.875" style="20" customWidth="1"/>
    <col min="13064" max="13064" width="3.25" style="20" customWidth="1"/>
    <col min="13065" max="13065" width="21.625" style="20" customWidth="1"/>
    <col min="13066" max="13066" width="9" style="20"/>
    <col min="13067" max="13067" width="8.875" style="20" bestFit="1" customWidth="1"/>
    <col min="13068" max="13068" width="10.75" style="20" customWidth="1"/>
    <col min="13069" max="13069" width="12.75" style="20" bestFit="1" customWidth="1"/>
    <col min="13070" max="13313" width="9" style="20"/>
    <col min="13314" max="13314" width="2.875" style="20" customWidth="1"/>
    <col min="13315" max="13315" width="21.625" style="20" customWidth="1"/>
    <col min="13316" max="13316" width="9" style="20"/>
    <col min="13317" max="13317" width="8.5" style="20" customWidth="1"/>
    <col min="13318" max="13318" width="10.875" style="20" bestFit="1" customWidth="1"/>
    <col min="13319" max="13319" width="12.875" style="20" customWidth="1"/>
    <col min="13320" max="13320" width="3.25" style="20" customWidth="1"/>
    <col min="13321" max="13321" width="21.625" style="20" customWidth="1"/>
    <col min="13322" max="13322" width="9" style="20"/>
    <col min="13323" max="13323" width="8.875" style="20" bestFit="1" customWidth="1"/>
    <col min="13324" max="13324" width="10.75" style="20" customWidth="1"/>
    <col min="13325" max="13325" width="12.75" style="20" bestFit="1" customWidth="1"/>
    <col min="13326" max="13569" width="9" style="20"/>
    <col min="13570" max="13570" width="2.875" style="20" customWidth="1"/>
    <col min="13571" max="13571" width="21.625" style="20" customWidth="1"/>
    <col min="13572" max="13572" width="9" style="20"/>
    <col min="13573" max="13573" width="8.5" style="20" customWidth="1"/>
    <col min="13574" max="13574" width="10.875" style="20" bestFit="1" customWidth="1"/>
    <col min="13575" max="13575" width="12.875" style="20" customWidth="1"/>
    <col min="13576" max="13576" width="3.25" style="20" customWidth="1"/>
    <col min="13577" max="13577" width="21.625" style="20" customWidth="1"/>
    <col min="13578" max="13578" width="9" style="20"/>
    <col min="13579" max="13579" width="8.875" style="20" bestFit="1" customWidth="1"/>
    <col min="13580" max="13580" width="10.75" style="20" customWidth="1"/>
    <col min="13581" max="13581" width="12.75" style="20" bestFit="1" customWidth="1"/>
    <col min="13582" max="13825" width="9" style="20"/>
    <col min="13826" max="13826" width="2.875" style="20" customWidth="1"/>
    <col min="13827" max="13827" width="21.625" style="20" customWidth="1"/>
    <col min="13828" max="13828" width="9" style="20"/>
    <col min="13829" max="13829" width="8.5" style="20" customWidth="1"/>
    <col min="13830" max="13830" width="10.875" style="20" bestFit="1" customWidth="1"/>
    <col min="13831" max="13831" width="12.875" style="20" customWidth="1"/>
    <col min="13832" max="13832" width="3.25" style="20" customWidth="1"/>
    <col min="13833" max="13833" width="21.625" style="20" customWidth="1"/>
    <col min="13834" max="13834" width="9" style="20"/>
    <col min="13835" max="13835" width="8.875" style="20" bestFit="1" customWidth="1"/>
    <col min="13836" max="13836" width="10.75" style="20" customWidth="1"/>
    <col min="13837" max="13837" width="12.75" style="20" bestFit="1" customWidth="1"/>
    <col min="13838" max="14081" width="9" style="20"/>
    <col min="14082" max="14082" width="2.875" style="20" customWidth="1"/>
    <col min="14083" max="14083" width="21.625" style="20" customWidth="1"/>
    <col min="14084" max="14084" width="9" style="20"/>
    <col min="14085" max="14085" width="8.5" style="20" customWidth="1"/>
    <col min="14086" max="14086" width="10.875" style="20" bestFit="1" customWidth="1"/>
    <col min="14087" max="14087" width="12.875" style="20" customWidth="1"/>
    <col min="14088" max="14088" width="3.25" style="20" customWidth="1"/>
    <col min="14089" max="14089" width="21.625" style="20" customWidth="1"/>
    <col min="14090" max="14090" width="9" style="20"/>
    <col min="14091" max="14091" width="8.875" style="20" bestFit="1" customWidth="1"/>
    <col min="14092" max="14092" width="10.75" style="20" customWidth="1"/>
    <col min="14093" max="14093" width="12.75" style="20" bestFit="1" customWidth="1"/>
    <col min="14094" max="14337" width="9" style="20"/>
    <col min="14338" max="14338" width="2.875" style="20" customWidth="1"/>
    <col min="14339" max="14339" width="21.625" style="20" customWidth="1"/>
    <col min="14340" max="14340" width="9" style="20"/>
    <col min="14341" max="14341" width="8.5" style="20" customWidth="1"/>
    <col min="14342" max="14342" width="10.875" style="20" bestFit="1" customWidth="1"/>
    <col min="14343" max="14343" width="12.875" style="20" customWidth="1"/>
    <col min="14344" max="14344" width="3.25" style="20" customWidth="1"/>
    <col min="14345" max="14345" width="21.625" style="20" customWidth="1"/>
    <col min="14346" max="14346" width="9" style="20"/>
    <col min="14347" max="14347" width="8.875" style="20" bestFit="1" customWidth="1"/>
    <col min="14348" max="14348" width="10.75" style="20" customWidth="1"/>
    <col min="14349" max="14349" width="12.75" style="20" bestFit="1" customWidth="1"/>
    <col min="14350" max="14593" width="9" style="20"/>
    <col min="14594" max="14594" width="2.875" style="20" customWidth="1"/>
    <col min="14595" max="14595" width="21.625" style="20" customWidth="1"/>
    <col min="14596" max="14596" width="9" style="20"/>
    <col min="14597" max="14597" width="8.5" style="20" customWidth="1"/>
    <col min="14598" max="14598" width="10.875" style="20" bestFit="1" customWidth="1"/>
    <col min="14599" max="14599" width="12.875" style="20" customWidth="1"/>
    <col min="14600" max="14600" width="3.25" style="20" customWidth="1"/>
    <col min="14601" max="14601" width="21.625" style="20" customWidth="1"/>
    <col min="14602" max="14602" width="9" style="20"/>
    <col min="14603" max="14603" width="8.875" style="20" bestFit="1" customWidth="1"/>
    <col min="14604" max="14604" width="10.75" style="20" customWidth="1"/>
    <col min="14605" max="14605" width="12.75" style="20" bestFit="1" customWidth="1"/>
    <col min="14606" max="14849" width="9" style="20"/>
    <col min="14850" max="14850" width="2.875" style="20" customWidth="1"/>
    <col min="14851" max="14851" width="21.625" style="20" customWidth="1"/>
    <col min="14852" max="14852" width="9" style="20"/>
    <col min="14853" max="14853" width="8.5" style="20" customWidth="1"/>
    <col min="14854" max="14854" width="10.875" style="20" bestFit="1" customWidth="1"/>
    <col min="14855" max="14855" width="12.875" style="20" customWidth="1"/>
    <col min="14856" max="14856" width="3.25" style="20" customWidth="1"/>
    <col min="14857" max="14857" width="21.625" style="20" customWidth="1"/>
    <col min="14858" max="14858" width="9" style="20"/>
    <col min="14859" max="14859" width="8.875" style="20" bestFit="1" customWidth="1"/>
    <col min="14860" max="14860" width="10.75" style="20" customWidth="1"/>
    <col min="14861" max="14861" width="12.75" style="20" bestFit="1" customWidth="1"/>
    <col min="14862" max="15105" width="9" style="20"/>
    <col min="15106" max="15106" width="2.875" style="20" customWidth="1"/>
    <col min="15107" max="15107" width="21.625" style="20" customWidth="1"/>
    <col min="15108" max="15108" width="9" style="20"/>
    <col min="15109" max="15109" width="8.5" style="20" customWidth="1"/>
    <col min="15110" max="15110" width="10.875" style="20" bestFit="1" customWidth="1"/>
    <col min="15111" max="15111" width="12.875" style="20" customWidth="1"/>
    <col min="15112" max="15112" width="3.25" style="20" customWidth="1"/>
    <col min="15113" max="15113" width="21.625" style="20" customWidth="1"/>
    <col min="15114" max="15114" width="9" style="20"/>
    <col min="15115" max="15115" width="8.875" style="20" bestFit="1" customWidth="1"/>
    <col min="15116" max="15116" width="10.75" style="20" customWidth="1"/>
    <col min="15117" max="15117" width="12.75" style="20" bestFit="1" customWidth="1"/>
    <col min="15118" max="15361" width="9" style="20"/>
    <col min="15362" max="15362" width="2.875" style="20" customWidth="1"/>
    <col min="15363" max="15363" width="21.625" style="20" customWidth="1"/>
    <col min="15364" max="15364" width="9" style="20"/>
    <col min="15365" max="15365" width="8.5" style="20" customWidth="1"/>
    <col min="15366" max="15366" width="10.875" style="20" bestFit="1" customWidth="1"/>
    <col min="15367" max="15367" width="12.875" style="20" customWidth="1"/>
    <col min="15368" max="15368" width="3.25" style="20" customWidth="1"/>
    <col min="15369" max="15369" width="21.625" style="20" customWidth="1"/>
    <col min="15370" max="15370" width="9" style="20"/>
    <col min="15371" max="15371" width="8.875" style="20" bestFit="1" customWidth="1"/>
    <col min="15372" max="15372" width="10.75" style="20" customWidth="1"/>
    <col min="15373" max="15373" width="12.75" style="20" bestFit="1" customWidth="1"/>
    <col min="15374" max="15617" width="9" style="20"/>
    <col min="15618" max="15618" width="2.875" style="20" customWidth="1"/>
    <col min="15619" max="15619" width="21.625" style="20" customWidth="1"/>
    <col min="15620" max="15620" width="9" style="20"/>
    <col min="15621" max="15621" width="8.5" style="20" customWidth="1"/>
    <col min="15622" max="15622" width="10.875" style="20" bestFit="1" customWidth="1"/>
    <col min="15623" max="15623" width="12.875" style="20" customWidth="1"/>
    <col min="15624" max="15624" width="3.25" style="20" customWidth="1"/>
    <col min="15625" max="15625" width="21.625" style="20" customWidth="1"/>
    <col min="15626" max="15626" width="9" style="20"/>
    <col min="15627" max="15627" width="8.875" style="20" bestFit="1" customWidth="1"/>
    <col min="15628" max="15628" width="10.75" style="20" customWidth="1"/>
    <col min="15629" max="15629" width="12.75" style="20" bestFit="1" customWidth="1"/>
    <col min="15630" max="15873" width="9" style="20"/>
    <col min="15874" max="15874" width="2.875" style="20" customWidth="1"/>
    <col min="15875" max="15875" width="21.625" style="20" customWidth="1"/>
    <col min="15876" max="15876" width="9" style="20"/>
    <col min="15877" max="15877" width="8.5" style="20" customWidth="1"/>
    <col min="15878" max="15878" width="10.875" style="20" bestFit="1" customWidth="1"/>
    <col min="15879" max="15879" width="12.875" style="20" customWidth="1"/>
    <col min="15880" max="15880" width="3.25" style="20" customWidth="1"/>
    <col min="15881" max="15881" width="21.625" style="20" customWidth="1"/>
    <col min="15882" max="15882" width="9" style="20"/>
    <col min="15883" max="15883" width="8.875" style="20" bestFit="1" customWidth="1"/>
    <col min="15884" max="15884" width="10.75" style="20" customWidth="1"/>
    <col min="15885" max="15885" width="12.75" style="20" bestFit="1" customWidth="1"/>
    <col min="15886" max="16129" width="9" style="20"/>
    <col min="16130" max="16130" width="2.875" style="20" customWidth="1"/>
    <col min="16131" max="16131" width="21.625" style="20" customWidth="1"/>
    <col min="16132" max="16132" width="9" style="20"/>
    <col min="16133" max="16133" width="8.5" style="20" customWidth="1"/>
    <col min="16134" max="16134" width="10.875" style="20" bestFit="1" customWidth="1"/>
    <col min="16135" max="16135" width="12.875" style="20" customWidth="1"/>
    <col min="16136" max="16136" width="3.25" style="20" customWidth="1"/>
    <col min="16137" max="16137" width="21.625" style="20" customWidth="1"/>
    <col min="16138" max="16138" width="9" style="20"/>
    <col min="16139" max="16139" width="8.875" style="20" bestFit="1" customWidth="1"/>
    <col min="16140" max="16140" width="10.75" style="20" customWidth="1"/>
    <col min="16141" max="16141" width="12.75" style="20" bestFit="1" customWidth="1"/>
    <col min="16142" max="16384" width="9" style="20"/>
  </cols>
  <sheetData>
    <row r="1" spans="1:14" x14ac:dyDescent="0.2">
      <c r="A1" s="97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2">
      <c r="A2" s="90" t="s">
        <v>0</v>
      </c>
      <c r="B2" s="91"/>
      <c r="C2" s="91"/>
      <c r="D2" s="91"/>
      <c r="E2" s="91"/>
      <c r="F2" s="91"/>
      <c r="G2" s="92"/>
      <c r="H2" s="93" t="s">
        <v>1</v>
      </c>
      <c r="I2" s="93"/>
      <c r="J2" s="93"/>
      <c r="K2" s="93"/>
      <c r="L2" s="93"/>
      <c r="M2" s="93"/>
      <c r="N2" s="93"/>
    </row>
    <row r="3" spans="1:14" s="58" customFormat="1" x14ac:dyDescent="0.2">
      <c r="A3" s="65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2</v>
      </c>
      <c r="I3" s="65" t="s">
        <v>3</v>
      </c>
      <c r="J3" s="65" t="s">
        <v>4</v>
      </c>
      <c r="K3" s="65" t="s">
        <v>5</v>
      </c>
      <c r="L3" s="65" t="s">
        <v>6</v>
      </c>
      <c r="M3" s="65" t="s">
        <v>7</v>
      </c>
      <c r="N3" s="65" t="s">
        <v>9</v>
      </c>
    </row>
    <row r="4" spans="1:14" x14ac:dyDescent="0.3">
      <c r="A4" s="10">
        <v>1</v>
      </c>
      <c r="B4" s="68" t="s">
        <v>38</v>
      </c>
      <c r="C4" s="10" t="s">
        <v>40</v>
      </c>
      <c r="D4" s="24">
        <v>96</v>
      </c>
      <c r="E4" s="8">
        <v>96000</v>
      </c>
      <c r="F4" s="8">
        <v>1285009.5359999998</v>
      </c>
      <c r="G4" s="22" t="s">
        <v>39</v>
      </c>
      <c r="H4" s="10">
        <v>1</v>
      </c>
      <c r="I4" s="5" t="s">
        <v>82</v>
      </c>
      <c r="J4" s="6" t="s">
        <v>23</v>
      </c>
      <c r="K4" s="7">
        <v>1250</v>
      </c>
      <c r="L4" s="25">
        <v>69270</v>
      </c>
      <c r="M4" s="25">
        <v>8565497.2310000006</v>
      </c>
      <c r="N4" s="13" t="s">
        <v>28</v>
      </c>
    </row>
    <row r="5" spans="1:14" x14ac:dyDescent="0.3">
      <c r="A5" s="26"/>
      <c r="B5" s="27"/>
      <c r="C5" s="26"/>
      <c r="D5" s="66"/>
      <c r="E5" s="67"/>
      <c r="F5" s="67"/>
      <c r="G5" s="28"/>
      <c r="H5" s="26">
        <v>2</v>
      </c>
      <c r="I5" s="29" t="s">
        <v>93</v>
      </c>
      <c r="J5" s="30" t="s">
        <v>23</v>
      </c>
      <c r="K5" s="35">
        <v>48</v>
      </c>
      <c r="L5" s="49">
        <v>24640</v>
      </c>
      <c r="M5" s="49">
        <v>6363498.2300000004</v>
      </c>
      <c r="N5" s="31" t="s">
        <v>97</v>
      </c>
    </row>
    <row r="6" spans="1:14" x14ac:dyDescent="0.3">
      <c r="A6" s="26"/>
      <c r="B6" s="27"/>
      <c r="C6" s="26"/>
      <c r="D6" s="66"/>
      <c r="E6" s="67"/>
      <c r="F6" s="67"/>
      <c r="G6" s="28"/>
      <c r="H6" s="26">
        <v>3</v>
      </c>
      <c r="I6" s="29" t="s">
        <v>98</v>
      </c>
      <c r="J6" s="30" t="s">
        <v>23</v>
      </c>
      <c r="K6" s="35">
        <v>1400</v>
      </c>
      <c r="L6" s="49">
        <v>24000</v>
      </c>
      <c r="M6" s="49">
        <v>2742398.4</v>
      </c>
      <c r="N6" s="31" t="s">
        <v>69</v>
      </c>
    </row>
    <row r="7" spans="1:14" ht="19.5" thickBot="1" x14ac:dyDescent="0.25">
      <c r="A7" s="94" t="s">
        <v>10</v>
      </c>
      <c r="B7" s="95"/>
      <c r="C7" s="96"/>
      <c r="D7" s="15">
        <f>SUM(D4:D6)</f>
        <v>96</v>
      </c>
      <c r="E7" s="16">
        <f>SUM(E4:E6)</f>
        <v>96000</v>
      </c>
      <c r="F7" s="16">
        <f>SUM(F4:F6)</f>
        <v>1285009.5359999998</v>
      </c>
      <c r="G7" s="23"/>
      <c r="H7" s="94" t="s">
        <v>10</v>
      </c>
      <c r="I7" s="95"/>
      <c r="J7" s="96"/>
      <c r="K7" s="17">
        <f>SUM(K4:K6)</f>
        <v>2698</v>
      </c>
      <c r="L7" s="17">
        <f>SUM(L4:L6)</f>
        <v>117910</v>
      </c>
      <c r="M7" s="17">
        <f>SUM(M4:M6)</f>
        <v>17671393.861000001</v>
      </c>
      <c r="N7" s="18"/>
    </row>
    <row r="8" spans="1:14" ht="19.5" thickTop="1" x14ac:dyDescent="0.2"/>
  </sheetData>
  <sortState ref="I4:N6">
    <sortCondition descending="1" ref="M4:M6"/>
  </sortState>
  <mergeCells count="5">
    <mergeCell ref="A7:C7"/>
    <mergeCell ref="H7:J7"/>
    <mergeCell ref="A1:N1"/>
    <mergeCell ref="A2:G2"/>
    <mergeCell ref="H2:N2"/>
  </mergeCells>
  <pageMargins left="0.11811023622047245" right="0.11811023622047245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1</vt:i4>
      </vt:variant>
    </vt:vector>
  </HeadingPairs>
  <TitlesOfParts>
    <vt:vector size="14" baseType="lpstr">
      <vt:lpstr>2563</vt:lpstr>
      <vt:lpstr>ต.ค.</vt:lpstr>
      <vt:lpstr>พ.ย.</vt:lpstr>
      <vt:lpstr>ธ.ค.</vt:lpstr>
      <vt:lpstr>ม.ค.</vt:lpstr>
      <vt:lpstr>ก.พ.</vt:lpstr>
      <vt:lpstr>มี.ค.</vt:lpstr>
      <vt:lpstr>เม.ย.</vt:lpstr>
      <vt:lpstr>พ.ค.</vt:lpstr>
      <vt:lpstr>มิ.ย.</vt:lpstr>
      <vt:lpstr>ก.ค.</vt:lpstr>
      <vt:lpstr>ส.ค.</vt:lpstr>
      <vt:lpstr>ก.ย.</vt:lpstr>
      <vt:lpstr>'2563'!Print_Titles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301740</dc:creator>
  <cp:lastModifiedBy>นิตยา ปาละโมงค์ 301739</cp:lastModifiedBy>
  <cp:lastPrinted>2020-10-04T04:00:57Z</cp:lastPrinted>
  <dcterms:created xsi:type="dcterms:W3CDTF">2013-11-04T05:24:22Z</dcterms:created>
  <dcterms:modified xsi:type="dcterms:W3CDTF">2020-11-12T09:22:31Z</dcterms:modified>
</cp:coreProperties>
</file>